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1404\Desktop\KFintech\Investor Relation\Q3FY23\Final Set\"/>
    </mc:Choice>
  </mc:AlternateContent>
  <xr:revisionPtr revIDLastSave="0" documentId="13_ncr:1_{32AB37CE-99EE-42B5-893A-1B22566DDA92}" xr6:coauthVersionLast="47" xr6:coauthVersionMax="47" xr10:uidLastSave="{00000000-0000-0000-0000-000000000000}"/>
  <bookViews>
    <workbookView xWindow="-120" yWindow="-120" windowWidth="20730" windowHeight="11310" xr2:uid="{2BAC8093-6E21-4E9B-95CA-C2DC0E8379C0}"/>
  </bookViews>
  <sheets>
    <sheet name="KPIs" sheetId="1" r:id="rId1"/>
  </sheets>
  <definedNames>
    <definedName name="_xlnm._FilterDatabase" localSheetId="0" hidden="1">KPIs!$B$5:$B$55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44167.1583217593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KPIs!$B$4:$F$55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  <c r="C86" i="1"/>
  <c r="G80" i="1"/>
  <c r="F80" i="1"/>
  <c r="E80" i="1"/>
  <c r="D80" i="1"/>
  <c r="C80" i="1"/>
  <c r="G70" i="1"/>
  <c r="G72" i="1" s="1"/>
  <c r="G73" i="1" s="1"/>
  <c r="F70" i="1"/>
  <c r="F72" i="1" s="1"/>
  <c r="F73" i="1" s="1"/>
  <c r="E70" i="1"/>
  <c r="E72" i="1" s="1"/>
  <c r="E73" i="1" s="1"/>
  <c r="D70" i="1"/>
  <c r="D72" i="1" s="1"/>
  <c r="D73" i="1" s="1"/>
  <c r="C70" i="1"/>
  <c r="C72" i="1" s="1"/>
  <c r="C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Amit Murarka</author>
  </authors>
  <commentList>
    <comment ref="E7" authorId="0" shapeId="0" xr:uid="{711CA5F7-915D-4EC9-84C0-209B10F665EC}">
      <text>
        <r>
          <rPr>
            <sz val="9"/>
            <color indexed="81"/>
            <rFont val="Tahoma"/>
            <family val="2"/>
          </rPr>
          <t>Includes two asset management companies - Sundaram Mutual Fund and Principal Mutual Fund which got merged into one in Q4FY22</t>
        </r>
      </text>
    </comment>
    <comment ref="G7" authorId="0" shapeId="0" xr:uid="{89D6A1B8-CBFC-4342-A51A-F0A4D2A6FD7F}">
      <text>
        <r>
          <rPr>
            <sz val="9"/>
            <color indexed="81"/>
            <rFont val="Tahoma"/>
            <family val="2"/>
          </rPr>
          <t>Includes two asset management companies - Sundaram Mutual Fund and Principal Mutual Fund which got merged into one in Q4FY22</t>
        </r>
      </text>
    </comment>
  </commentList>
</comments>
</file>

<file path=xl/sharedStrings.xml><?xml version="1.0" encoding="utf-8"?>
<sst xmlns="http://schemas.openxmlformats.org/spreadsheetml/2006/main" count="81" uniqueCount="71">
  <si>
    <t>KFin Technologies Limited</t>
  </si>
  <si>
    <t>Factsheet - for the quarter and nine months ended 31st December 2022</t>
  </si>
  <si>
    <t>Q3 FY23</t>
  </si>
  <si>
    <t>Q2 FY23</t>
  </si>
  <si>
    <t>Q3 FY22</t>
  </si>
  <si>
    <t>9M FY23</t>
  </si>
  <si>
    <t>9M FY22</t>
  </si>
  <si>
    <t>Mutual Fund Services</t>
  </si>
  <si>
    <t>No of Operating Clients</t>
  </si>
  <si>
    <t>AAUM Serviced (₹ billion)
(last quarter of the period)</t>
  </si>
  <si>
    <t>AAUM Market share
(last quarter of the period)</t>
  </si>
  <si>
    <t>Equity AAUM Serviced (₹ billion)
(last quarter of the period)</t>
  </si>
  <si>
    <t>Equity AAUM Market share
(last quarter of the period)</t>
  </si>
  <si>
    <t>Equity AAUM Mix
(last quarter of the period)</t>
  </si>
  <si>
    <t>SIP inflows (billion)
(for the period)</t>
  </si>
  <si>
    <t>SIP book AAUM (₹ billion)
(last quarter of the period)</t>
  </si>
  <si>
    <t>SIP book AAUM market share
(last quarter of the period)</t>
  </si>
  <si>
    <t>SIP live folios (million)
(end of the period)</t>
  </si>
  <si>
    <t>No of Transactions (million)</t>
  </si>
  <si>
    <t>Avg live folio count (million)
(at the end of the  period)</t>
  </si>
  <si>
    <t>Issuer Services</t>
  </si>
  <si>
    <t xml:space="preserve">No of Clients </t>
  </si>
  <si>
    <t>No of folios (million)
(end of the period)</t>
  </si>
  <si>
    <t>No of Tranactions (million)
(cumulative)</t>
  </si>
  <si>
    <t>No of IPOs Handled (Main board)</t>
  </si>
  <si>
    <t>Main Board IPOs – market share
(basis no of clients)</t>
  </si>
  <si>
    <t>Main Board IPOs – market share
(basis the issue size)</t>
  </si>
  <si>
    <t>NSE 500 companies – market share
(basis the market capitalisation)</t>
  </si>
  <si>
    <t>Logo Retention</t>
  </si>
  <si>
    <t>Gross Margin</t>
  </si>
  <si>
    <t>EBITDA Margin (after common cost allocation)</t>
  </si>
  <si>
    <t>Revenue retention  - over a period of 5 years</t>
  </si>
  <si>
    <t>International Investor Solutions</t>
  </si>
  <si>
    <t>No of clients</t>
  </si>
  <si>
    <t>AAUM Serviced (₹ billion)
(at the end of the period)</t>
  </si>
  <si>
    <t>Transctions handled (million)</t>
  </si>
  <si>
    <t>Alternates and Wealth</t>
  </si>
  <si>
    <t>No of Asset Managers</t>
  </si>
  <si>
    <t>No of funds being handled</t>
  </si>
  <si>
    <t>Market share (end of the period)</t>
  </si>
  <si>
    <t>AAUM in bn. (period ending) (AIF &amp; PWM)</t>
  </si>
  <si>
    <t>National Pension Scheme- CRA</t>
  </si>
  <si>
    <t>No of Subscribers</t>
  </si>
  <si>
    <t>Market share - on subscribers' base
(end of period)</t>
  </si>
  <si>
    <t>Number of Corporates clients</t>
  </si>
  <si>
    <t>AAUM (₹ billion)
(end of period)</t>
  </si>
  <si>
    <t>EBITDA Margin (After common cost allocation)</t>
  </si>
  <si>
    <t>Abridged P&amp;L (Consolidated)</t>
  </si>
  <si>
    <t>₹ in million</t>
  </si>
  <si>
    <t>Domestic Mutual Fund Investor Solutions</t>
  </si>
  <si>
    <t>International &amp; Other Investor Solutions</t>
  </si>
  <si>
    <t>Issuer Solutions</t>
  </si>
  <si>
    <t>Global Business Services</t>
  </si>
  <si>
    <t>Net Sale of Services</t>
  </si>
  <si>
    <t>Revenue from operations</t>
  </si>
  <si>
    <t>Employee benefits expense</t>
  </si>
  <si>
    <t>Other expenses</t>
  </si>
  <si>
    <t>Operating expenses</t>
  </si>
  <si>
    <t>EBITDA</t>
  </si>
  <si>
    <t>Margin</t>
  </si>
  <si>
    <t>Profit before tax</t>
  </si>
  <si>
    <t xml:space="preserve">Tax expense </t>
  </si>
  <si>
    <t>Net Profit after tax</t>
  </si>
  <si>
    <t>Diluted EPS (in INR)</t>
  </si>
  <si>
    <t>ESOP Expenses</t>
  </si>
  <si>
    <t>For more information please contact:</t>
  </si>
  <si>
    <t>Amit Murarka</t>
  </si>
  <si>
    <t>Email: InvestorRelations@kfintech.com</t>
  </si>
  <si>
    <t>Non-domestic mutual fund revenue
(as % of overall revenue)</t>
  </si>
  <si>
    <t>Value-added-services
(as % of overall revenue)</t>
  </si>
  <si>
    <t>Other Operating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</si>
</sst>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 * #,##0.0_ ;_ * \-#,##0.0_ ;_ * &quot;-&quot;??_ ;_ @_ "/>
    <numFmt numFmtId="167" formatCode="0.0%"/>
    <numFmt numFmtId="168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4" xfId="0" applyBorder="1"/>
    <xf numFmtId="0" fontId="3" fillId="0" borderId="0" xfId="0" applyFont="1"/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0" fillId="0" borderId="0" xfId="0" applyNumberFormat="1"/>
    <xf numFmtId="164" fontId="0" fillId="0" borderId="5" xfId="0" applyNumberFormat="1" applyBorder="1"/>
    <xf numFmtId="0" fontId="0" fillId="0" borderId="4" xfId="0" applyBorder="1" applyAlignment="1">
      <alignment wrapText="1"/>
    </xf>
    <xf numFmtId="166" fontId="0" fillId="0" borderId="0" xfId="1" applyNumberFormat="1" applyFont="1" applyFill="1" applyBorder="1"/>
    <xf numFmtId="166" fontId="0" fillId="0" borderId="5" xfId="1" applyNumberFormat="1" applyFont="1" applyFill="1" applyBorder="1"/>
    <xf numFmtId="167" fontId="0" fillId="0" borderId="0" xfId="2" applyNumberFormat="1" applyFont="1"/>
    <xf numFmtId="167" fontId="0" fillId="0" borderId="0" xfId="1" applyNumberFormat="1" applyFont="1" applyFill="1" applyBorder="1"/>
    <xf numFmtId="167" fontId="0" fillId="0" borderId="5" xfId="1" applyNumberFormat="1" applyFont="1" applyFill="1" applyBorder="1"/>
    <xf numFmtId="167" fontId="0" fillId="0" borderId="0" xfId="0" applyNumberFormat="1"/>
    <xf numFmtId="167" fontId="0" fillId="0" borderId="5" xfId="0" applyNumberFormat="1" applyBorder="1"/>
    <xf numFmtId="167" fontId="0" fillId="0" borderId="0" xfId="2" applyNumberFormat="1" applyFont="1" applyFill="1" applyBorder="1"/>
    <xf numFmtId="167" fontId="0" fillId="0" borderId="5" xfId="2" applyNumberFormat="1" applyFont="1" applyFill="1" applyBorder="1"/>
    <xf numFmtId="0" fontId="5" fillId="0" borderId="4" xfId="0" applyFont="1" applyBorder="1"/>
    <xf numFmtId="166" fontId="5" fillId="0" borderId="0" xfId="0" applyNumberFormat="1" applyFont="1"/>
    <xf numFmtId="166" fontId="5" fillId="0" borderId="5" xfId="0" applyNumberFormat="1" applyFont="1" applyBorder="1"/>
    <xf numFmtId="0" fontId="5" fillId="0" borderId="0" xfId="0" applyFont="1"/>
    <xf numFmtId="166" fontId="0" fillId="0" borderId="0" xfId="1" applyNumberFormat="1" applyFont="1" applyBorder="1"/>
    <xf numFmtId="166" fontId="0" fillId="0" borderId="5" xfId="1" applyNumberFormat="1" applyFont="1" applyBorder="1"/>
    <xf numFmtId="0" fontId="0" fillId="0" borderId="5" xfId="0" applyBorder="1"/>
    <xf numFmtId="0" fontId="5" fillId="0" borderId="4" xfId="0" applyFont="1" applyBorder="1" applyAlignment="1">
      <alignment wrapText="1"/>
    </xf>
    <xf numFmtId="166" fontId="0" fillId="0" borderId="0" xfId="0" applyNumberFormat="1"/>
    <xf numFmtId="166" fontId="0" fillId="0" borderId="5" xfId="0" applyNumberFormat="1" applyBorder="1"/>
    <xf numFmtId="166" fontId="5" fillId="0" borderId="0" xfId="1" applyNumberFormat="1" applyFont="1" applyBorder="1"/>
    <xf numFmtId="167" fontId="5" fillId="0" borderId="0" xfId="0" applyNumberFormat="1" applyFont="1"/>
    <xf numFmtId="9" fontId="0" fillId="0" borderId="0" xfId="0" applyNumberFormat="1"/>
    <xf numFmtId="9" fontId="0" fillId="0" borderId="5" xfId="0" applyNumberFormat="1" applyBorder="1"/>
    <xf numFmtId="10" fontId="0" fillId="0" borderId="0" xfId="0" applyNumberFormat="1"/>
    <xf numFmtId="10" fontId="0" fillId="0" borderId="5" xfId="0" applyNumberFormat="1" applyBorder="1"/>
    <xf numFmtId="167" fontId="0" fillId="2" borderId="0" xfId="0" applyNumberFormat="1" applyFill="1"/>
    <xf numFmtId="167" fontId="0" fillId="2" borderId="5" xfId="0" applyNumberFormat="1" applyFill="1" applyBorder="1"/>
    <xf numFmtId="166" fontId="5" fillId="0" borderId="5" xfId="1" applyNumberFormat="1" applyFont="1" applyBorder="1"/>
    <xf numFmtId="0" fontId="2" fillId="0" borderId="0" xfId="0" applyFont="1"/>
    <xf numFmtId="165" fontId="5" fillId="0" borderId="0" xfId="1" applyFont="1" applyFill="1"/>
    <xf numFmtId="165" fontId="5" fillId="0" borderId="0" xfId="0" applyNumberFormat="1" applyFont="1"/>
    <xf numFmtId="0" fontId="5" fillId="0" borderId="5" xfId="0" applyFont="1" applyBorder="1"/>
    <xf numFmtId="166" fontId="5" fillId="0" borderId="0" xfId="1" applyNumberFormat="1" applyFont="1" applyFill="1" applyBorder="1"/>
    <xf numFmtId="166" fontId="5" fillId="0" borderId="5" xfId="1" applyNumberFormat="1" applyFont="1" applyFill="1" applyBorder="1"/>
    <xf numFmtId="167" fontId="0" fillId="2" borderId="0" xfId="1" applyNumberFormat="1" applyFont="1" applyFill="1" applyBorder="1"/>
    <xf numFmtId="167" fontId="0" fillId="2" borderId="5" xfId="1" applyNumberFormat="1" applyFont="1" applyFill="1" applyBorder="1"/>
    <xf numFmtId="168" fontId="1" fillId="0" borderId="0" xfId="1" applyNumberFormat="1" applyFont="1" applyBorder="1"/>
    <xf numFmtId="168" fontId="1" fillId="0" borderId="5" xfId="1" applyNumberFormat="1" applyFont="1" applyBorder="1"/>
    <xf numFmtId="168" fontId="0" fillId="0" borderId="0" xfId="0" applyNumberFormat="1"/>
    <xf numFmtId="167" fontId="1" fillId="0" borderId="0" xfId="2" applyNumberFormat="1" applyFont="1" applyBorder="1"/>
    <xf numFmtId="167" fontId="1" fillId="0" borderId="5" xfId="2" applyNumberFormat="1" applyFont="1" applyBorder="1"/>
    <xf numFmtId="168" fontId="0" fillId="0" borderId="0" xfId="1" applyNumberFormat="1" applyFont="1" applyBorder="1"/>
    <xf numFmtId="168" fontId="0" fillId="0" borderId="5" xfId="1" applyNumberFormat="1" applyFont="1" applyBorder="1"/>
    <xf numFmtId="9" fontId="0" fillId="2" borderId="0" xfId="1" applyNumberFormat="1" applyFont="1" applyFill="1" applyBorder="1"/>
    <xf numFmtId="9" fontId="0" fillId="0" borderId="0" xfId="1" applyNumberFormat="1" applyFont="1" applyFill="1" applyBorder="1"/>
    <xf numFmtId="9" fontId="0" fillId="2" borderId="5" xfId="1" applyNumberFormat="1" applyFont="1" applyFill="1" applyBorder="1"/>
    <xf numFmtId="165" fontId="0" fillId="0" borderId="0" xfId="1" applyFont="1" applyBorder="1"/>
    <xf numFmtId="165" fontId="0" fillId="0" borderId="5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/>
    <xf numFmtId="166" fontId="3" fillId="0" borderId="0" xfId="1" applyNumberFormat="1" applyFont="1" applyBorder="1"/>
    <xf numFmtId="166" fontId="3" fillId="0" borderId="5" xfId="1" applyNumberFormat="1" applyFont="1" applyBorder="1"/>
    <xf numFmtId="0" fontId="6" fillId="0" borderId="4" xfId="0" applyFont="1" applyBorder="1"/>
    <xf numFmtId="167" fontId="6" fillId="0" borderId="0" xfId="2" applyNumberFormat="1" applyFont="1" applyBorder="1"/>
    <xf numFmtId="167" fontId="6" fillId="0" borderId="5" xfId="2" applyNumberFormat="1" applyFont="1" applyBorder="1"/>
    <xf numFmtId="2" fontId="3" fillId="0" borderId="0" xfId="0" applyNumberFormat="1" applyFont="1"/>
    <xf numFmtId="2" fontId="3" fillId="0" borderId="5" xfId="0" applyNumberFormat="1" applyFont="1" applyBorder="1"/>
    <xf numFmtId="0" fontId="6" fillId="0" borderId="4" xfId="0" applyFont="1" applyBorder="1" applyAlignment="1">
      <alignment wrapText="1"/>
    </xf>
    <xf numFmtId="164" fontId="6" fillId="0" borderId="0" xfId="0" applyNumberFormat="1" applyFont="1"/>
    <xf numFmtId="164" fontId="6" fillId="0" borderId="5" xfId="0" applyNumberFormat="1" applyFont="1" applyBorder="1"/>
    <xf numFmtId="167" fontId="6" fillId="0" borderId="0" xfId="2" applyNumberFormat="1" applyFont="1"/>
    <xf numFmtId="0" fontId="7" fillId="0" borderId="4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43" fontId="0" fillId="0" borderId="0" xfId="0" applyNumberFormat="1"/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93B5-99BA-4DAE-AA2E-859AA56B51C8}">
  <sheetPr>
    <pageSetUpPr fitToPage="1"/>
  </sheetPr>
  <dimension ref="B1:L92"/>
  <sheetViews>
    <sheetView showGridLines="0" tabSelected="1" zoomScale="80" zoomScaleNormal="80" workbookViewId="0">
      <selection activeCell="J11" sqref="J11"/>
    </sheetView>
  </sheetViews>
  <sheetFormatPr defaultRowHeight="15" x14ac:dyDescent="0.25"/>
  <cols>
    <col min="2" max="2" width="77.85546875" bestFit="1" customWidth="1"/>
    <col min="3" max="7" width="15.28515625" customWidth="1"/>
    <col min="8" max="8" width="9.85546875" customWidth="1"/>
  </cols>
  <sheetData>
    <row r="1" spans="2:11" ht="15.75" thickBot="1" x14ac:dyDescent="0.3"/>
    <row r="2" spans="2:11" x14ac:dyDescent="0.25">
      <c r="B2" s="86" t="s">
        <v>0</v>
      </c>
      <c r="C2" s="87"/>
      <c r="D2" s="87"/>
      <c r="E2" s="87"/>
      <c r="F2" s="87"/>
      <c r="G2" s="88"/>
    </row>
    <row r="3" spans="2:11" x14ac:dyDescent="0.25">
      <c r="B3" s="89" t="s">
        <v>1</v>
      </c>
      <c r="C3" s="90"/>
      <c r="D3" s="90"/>
      <c r="E3" s="90"/>
      <c r="F3" s="90"/>
      <c r="G3" s="91"/>
    </row>
    <row r="4" spans="2:11" ht="15.75" thickBot="1" x14ac:dyDescent="0.3">
      <c r="B4" s="1"/>
      <c r="C4" s="2"/>
      <c r="D4" s="2"/>
      <c r="E4" s="2"/>
      <c r="F4" s="2"/>
      <c r="G4" s="3"/>
    </row>
    <row r="5" spans="2:11" s="2" customFormat="1" x14ac:dyDescent="0.25">
      <c r="B5" s="4"/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</row>
    <row r="6" spans="2:11" x14ac:dyDescent="0.25">
      <c r="B6" s="92" t="s">
        <v>7</v>
      </c>
      <c r="C6" s="93"/>
      <c r="D6" s="93"/>
      <c r="E6" s="93"/>
      <c r="F6" s="93"/>
      <c r="G6" s="94"/>
    </row>
    <row r="7" spans="2:11" x14ac:dyDescent="0.25">
      <c r="B7" s="1" t="s">
        <v>8</v>
      </c>
      <c r="C7" s="7">
        <v>24</v>
      </c>
      <c r="D7" s="7">
        <v>24</v>
      </c>
      <c r="E7" s="7">
        <v>25</v>
      </c>
      <c r="F7" s="7">
        <v>24</v>
      </c>
      <c r="G7" s="8">
        <v>25</v>
      </c>
    </row>
    <row r="8" spans="2:11" ht="30" x14ac:dyDescent="0.25">
      <c r="B8" s="9" t="s">
        <v>9</v>
      </c>
      <c r="C8" s="10">
        <v>12746.122255902283</v>
      </c>
      <c r="D8" s="10">
        <v>12299.281431036969</v>
      </c>
      <c r="E8" s="10">
        <v>11744.214838751323</v>
      </c>
      <c r="F8" s="10">
        <v>12746.122255902283</v>
      </c>
      <c r="G8" s="11">
        <v>11744.214838751323</v>
      </c>
      <c r="I8" s="12"/>
      <c r="J8" s="12"/>
      <c r="K8" s="12"/>
    </row>
    <row r="9" spans="2:11" ht="30" x14ac:dyDescent="0.25">
      <c r="B9" s="9" t="s">
        <v>10</v>
      </c>
      <c r="C9" s="13">
        <v>0.31657370610173313</v>
      </c>
      <c r="D9" s="13">
        <v>0.3148730323690847</v>
      </c>
      <c r="E9" s="13">
        <v>0.30746688537650319</v>
      </c>
      <c r="F9" s="13">
        <v>0.31657370610173313</v>
      </c>
      <c r="G9" s="14">
        <v>0.30746688537650319</v>
      </c>
      <c r="I9" s="15"/>
    </row>
    <row r="10" spans="2:11" ht="30" x14ac:dyDescent="0.25">
      <c r="B10" s="9" t="s">
        <v>11</v>
      </c>
      <c r="C10" s="10">
        <v>7124.8963380319892</v>
      </c>
      <c r="D10" s="10">
        <v>6833.1510562527974</v>
      </c>
      <c r="E10" s="10">
        <v>6314.5403636058145</v>
      </c>
      <c r="F10" s="10">
        <v>7124.8963380319892</v>
      </c>
      <c r="G10" s="11">
        <v>6314.5403636058145</v>
      </c>
      <c r="I10" s="12"/>
      <c r="J10" s="12"/>
      <c r="K10" s="12"/>
    </row>
    <row r="11" spans="2:11" ht="30" x14ac:dyDescent="0.25">
      <c r="B11" s="9" t="s">
        <v>12</v>
      </c>
      <c r="C11" s="15">
        <v>0.35049822561908384</v>
      </c>
      <c r="D11" s="15">
        <v>0.35187933354420869</v>
      </c>
      <c r="E11" s="15">
        <v>0.34924338244142966</v>
      </c>
      <c r="F11" s="15">
        <v>0.35049822561908384</v>
      </c>
      <c r="G11" s="16">
        <v>0.34924338244142966</v>
      </c>
    </row>
    <row r="12" spans="2:11" ht="30" x14ac:dyDescent="0.25">
      <c r="B12" s="9" t="s">
        <v>13</v>
      </c>
      <c r="C12" s="15">
        <v>0.55898540708980715</v>
      </c>
      <c r="D12" s="15">
        <v>0.55557319300048613</v>
      </c>
      <c r="E12" s="15">
        <v>0.53767241576425329</v>
      </c>
      <c r="F12" s="15">
        <v>0.55898540708980715</v>
      </c>
      <c r="G12" s="16">
        <v>0.53767241576425329</v>
      </c>
    </row>
    <row r="13" spans="2:11" ht="30" x14ac:dyDescent="0.25">
      <c r="B13" s="9" t="s">
        <v>14</v>
      </c>
      <c r="C13" s="10">
        <v>166.70590000000001</v>
      </c>
      <c r="D13" s="10">
        <v>158.72929999999999</v>
      </c>
      <c r="E13" s="10">
        <v>140.51579999999998</v>
      </c>
      <c r="F13" s="10">
        <v>480.16699999999997</v>
      </c>
      <c r="G13" s="11">
        <v>377.0908</v>
      </c>
      <c r="I13" s="12"/>
      <c r="J13" s="12"/>
      <c r="K13" s="12"/>
    </row>
    <row r="14" spans="2:11" ht="30" x14ac:dyDescent="0.25">
      <c r="B14" s="9" t="s">
        <v>15</v>
      </c>
      <c r="C14" s="10">
        <v>2123.7248666666669</v>
      </c>
      <c r="D14" s="10">
        <v>1976.2360666666668</v>
      </c>
      <c r="E14" s="10">
        <v>1716.633966666667</v>
      </c>
      <c r="F14" s="10">
        <v>2123.7248666666669</v>
      </c>
      <c r="G14" s="11">
        <v>1716.633966666667</v>
      </c>
    </row>
    <row r="15" spans="2:11" ht="30" x14ac:dyDescent="0.25">
      <c r="B15" s="9" t="s">
        <v>16</v>
      </c>
      <c r="C15" s="17">
        <v>0.31489041412070096</v>
      </c>
      <c r="D15" s="17">
        <v>0.31462564922263103</v>
      </c>
      <c r="E15" s="17">
        <v>0.30918549982439136</v>
      </c>
      <c r="F15" s="17">
        <v>0.31489041412070096</v>
      </c>
      <c r="G15" s="18">
        <v>0.30918549982439136</v>
      </c>
    </row>
    <row r="16" spans="2:11" ht="30" x14ac:dyDescent="0.25">
      <c r="B16" s="9" t="s">
        <v>17</v>
      </c>
      <c r="C16" s="10">
        <v>27.326605000000001</v>
      </c>
      <c r="D16" s="10">
        <v>25.668933000000003</v>
      </c>
      <c r="E16" s="10">
        <v>20.942139000000001</v>
      </c>
      <c r="F16" s="10">
        <v>27.326605000000001</v>
      </c>
      <c r="G16" s="11">
        <v>20.942139000000001</v>
      </c>
    </row>
    <row r="17" spans="2:8" s="22" customFormat="1" x14ac:dyDescent="0.25">
      <c r="B17" s="19" t="s">
        <v>18</v>
      </c>
      <c r="C17" s="20">
        <v>226.17095899999998</v>
      </c>
      <c r="D17" s="20">
        <v>152.09392299999999</v>
      </c>
      <c r="E17" s="20">
        <v>196.061824</v>
      </c>
      <c r="F17" s="20">
        <v>226.17095899999998</v>
      </c>
      <c r="G17" s="21">
        <v>196.061824</v>
      </c>
    </row>
    <row r="18" spans="2:8" ht="30" x14ac:dyDescent="0.25">
      <c r="B18" s="9" t="s">
        <v>19</v>
      </c>
      <c r="C18" s="23">
        <v>66.560874999999996</v>
      </c>
      <c r="D18" s="23">
        <v>65.181519999999992</v>
      </c>
      <c r="E18" s="23">
        <v>55.121797999999998</v>
      </c>
      <c r="F18" s="23">
        <v>66.560874999999996</v>
      </c>
      <c r="G18" s="24">
        <v>55.121797999999998</v>
      </c>
    </row>
    <row r="19" spans="2:8" x14ac:dyDescent="0.25">
      <c r="B19" s="1"/>
      <c r="G19" s="25"/>
    </row>
    <row r="20" spans="2:8" x14ac:dyDescent="0.25">
      <c r="B20" s="92" t="s">
        <v>20</v>
      </c>
      <c r="C20" s="93"/>
      <c r="D20" s="93"/>
      <c r="E20" s="93"/>
      <c r="F20" s="93"/>
      <c r="G20" s="94"/>
    </row>
    <row r="21" spans="2:8" x14ac:dyDescent="0.25">
      <c r="B21" s="1" t="s">
        <v>21</v>
      </c>
      <c r="C21" s="23">
        <v>5179</v>
      </c>
      <c r="D21" s="23">
        <v>5051</v>
      </c>
      <c r="E21" s="23">
        <v>4643</v>
      </c>
      <c r="F21" s="23">
        <v>5179</v>
      </c>
      <c r="G21" s="24">
        <v>4643</v>
      </c>
    </row>
    <row r="22" spans="2:8" ht="30" x14ac:dyDescent="0.25">
      <c r="B22" s="26" t="s">
        <v>22</v>
      </c>
      <c r="C22" s="27">
        <v>108.653391</v>
      </c>
      <c r="D22" s="27">
        <v>107.884553</v>
      </c>
      <c r="E22" s="27">
        <v>96.072187444444452</v>
      </c>
      <c r="F22" s="27">
        <v>108.653391</v>
      </c>
      <c r="G22" s="28">
        <v>96.072187444444452</v>
      </c>
      <c r="H22" s="82"/>
    </row>
    <row r="23" spans="2:8" ht="30" x14ac:dyDescent="0.25">
      <c r="B23" s="9" t="s">
        <v>23</v>
      </c>
      <c r="C23" s="29">
        <v>2.4526650000000001</v>
      </c>
      <c r="D23" s="29">
        <v>1.7387250000000001</v>
      </c>
      <c r="E23" s="29">
        <v>2.0726089999999999</v>
      </c>
      <c r="F23" s="23">
        <v>2.4526650000000001</v>
      </c>
      <c r="G23" s="24">
        <v>2.0726089999999999</v>
      </c>
    </row>
    <row r="24" spans="2:8" x14ac:dyDescent="0.25">
      <c r="B24" s="1" t="s">
        <v>24</v>
      </c>
      <c r="C24" s="7">
        <v>9</v>
      </c>
      <c r="D24" s="7">
        <v>4</v>
      </c>
      <c r="E24" s="7">
        <v>20</v>
      </c>
      <c r="F24" s="7">
        <v>9</v>
      </c>
      <c r="G24" s="8">
        <v>20</v>
      </c>
    </row>
    <row r="25" spans="2:8" ht="30" x14ac:dyDescent="0.25">
      <c r="B25" s="9" t="s">
        <v>25</v>
      </c>
      <c r="C25" s="15">
        <v>0.26469999999999999</v>
      </c>
      <c r="D25" s="15">
        <v>0.2857142857142857</v>
      </c>
      <c r="E25" s="15">
        <v>0.39215686274509803</v>
      </c>
      <c r="F25" s="15">
        <v>0.26469999999999999</v>
      </c>
      <c r="G25" s="16">
        <v>0.39215686274509803</v>
      </c>
    </row>
    <row r="26" spans="2:8" ht="30" x14ac:dyDescent="0.25">
      <c r="B26" s="9" t="s">
        <v>26</v>
      </c>
      <c r="C26" s="15">
        <v>0.5524</v>
      </c>
      <c r="D26" s="15">
        <v>0.64</v>
      </c>
      <c r="E26" s="15">
        <v>0.39659746018947795</v>
      </c>
      <c r="F26" s="15">
        <v>0.5524</v>
      </c>
      <c r="G26" s="16">
        <v>0.39659746018947795</v>
      </c>
    </row>
    <row r="27" spans="2:8" ht="30" x14ac:dyDescent="0.25">
      <c r="B27" s="9" t="s">
        <v>27</v>
      </c>
      <c r="C27" s="30">
        <v>0.49044098201850195</v>
      </c>
      <c r="D27" s="15">
        <v>0.45926100790958446</v>
      </c>
      <c r="E27" s="15">
        <v>0.4285736586285771</v>
      </c>
      <c r="F27" s="30">
        <v>0.49044098201850195</v>
      </c>
      <c r="G27" s="16">
        <v>0.4285736586285771</v>
      </c>
    </row>
    <row r="28" spans="2:8" ht="15" hidden="1" customHeight="1" x14ac:dyDescent="0.25">
      <c r="B28" s="1"/>
      <c r="C28" s="31"/>
      <c r="D28" s="31"/>
      <c r="E28" s="31"/>
      <c r="F28" s="31"/>
      <c r="G28" s="32"/>
    </row>
    <row r="29" spans="2:8" ht="15" hidden="1" customHeight="1" x14ac:dyDescent="0.25">
      <c r="B29" s="1" t="s">
        <v>28</v>
      </c>
      <c r="C29" s="33"/>
      <c r="D29" s="33"/>
      <c r="E29" s="33"/>
      <c r="F29" s="33"/>
      <c r="G29" s="34"/>
    </row>
    <row r="30" spans="2:8" ht="15" hidden="1" customHeight="1" x14ac:dyDescent="0.25">
      <c r="B30" s="1" t="s">
        <v>29</v>
      </c>
      <c r="C30" s="35"/>
      <c r="D30" s="15"/>
      <c r="E30" s="35"/>
      <c r="F30" s="35"/>
      <c r="G30" s="36"/>
    </row>
    <row r="31" spans="2:8" ht="15" hidden="1" customHeight="1" x14ac:dyDescent="0.25">
      <c r="B31" s="1" t="s">
        <v>30</v>
      </c>
      <c r="C31" s="35"/>
      <c r="D31" s="15"/>
      <c r="E31" s="35"/>
      <c r="F31" s="35"/>
      <c r="G31" s="36"/>
    </row>
    <row r="32" spans="2:8" ht="15" hidden="1" customHeight="1" x14ac:dyDescent="0.25">
      <c r="B32" s="1" t="s">
        <v>31</v>
      </c>
      <c r="C32" s="31"/>
      <c r="D32" s="31"/>
      <c r="E32" s="31"/>
      <c r="F32" s="31"/>
      <c r="G32" s="32"/>
    </row>
    <row r="33" spans="2:10" x14ac:dyDescent="0.25">
      <c r="B33" s="1"/>
      <c r="C33" s="31"/>
      <c r="D33" s="31"/>
      <c r="E33" s="31"/>
      <c r="F33" s="31"/>
      <c r="G33" s="32"/>
    </row>
    <row r="34" spans="2:10" x14ac:dyDescent="0.25">
      <c r="B34" s="83" t="s">
        <v>32</v>
      </c>
      <c r="C34" s="84"/>
      <c r="D34" s="84"/>
      <c r="E34" s="84"/>
      <c r="F34" s="84"/>
      <c r="G34" s="85"/>
    </row>
    <row r="35" spans="2:10" s="38" customFormat="1" x14ac:dyDescent="0.25">
      <c r="B35" s="19" t="s">
        <v>33</v>
      </c>
      <c r="C35" s="29">
        <v>33</v>
      </c>
      <c r="D35" s="29">
        <v>31</v>
      </c>
      <c r="E35" s="29">
        <v>22</v>
      </c>
      <c r="F35" s="29">
        <v>33</v>
      </c>
      <c r="G35" s="37">
        <v>22</v>
      </c>
    </row>
    <row r="36" spans="2:10" s="22" customFormat="1" ht="30" x14ac:dyDescent="0.25">
      <c r="B36" s="26" t="s">
        <v>34</v>
      </c>
      <c r="C36" s="29">
        <v>550.31793128843515</v>
      </c>
      <c r="D36" s="29">
        <v>523.90563177675881</v>
      </c>
      <c r="E36" s="29">
        <v>642.25451145061527</v>
      </c>
      <c r="F36" s="29">
        <v>550.31793128843515</v>
      </c>
      <c r="G36" s="37">
        <v>642.25451145061527</v>
      </c>
      <c r="H36" s="39"/>
      <c r="I36" s="39"/>
      <c r="J36" s="40"/>
    </row>
    <row r="37" spans="2:10" x14ac:dyDescent="0.25">
      <c r="B37" s="1" t="s">
        <v>35</v>
      </c>
      <c r="C37" s="10">
        <v>4.0097500000000004</v>
      </c>
      <c r="D37" s="10">
        <v>2.2372489999999998</v>
      </c>
      <c r="E37" s="10">
        <v>2.585944</v>
      </c>
      <c r="F37" s="10">
        <v>4.0097500000000004</v>
      </c>
      <c r="G37" s="11">
        <v>2.585944</v>
      </c>
    </row>
    <row r="38" spans="2:10" x14ac:dyDescent="0.25">
      <c r="B38" s="1"/>
      <c r="C38" s="31"/>
      <c r="D38" s="31"/>
      <c r="E38" s="31"/>
      <c r="F38" s="31"/>
      <c r="G38" s="32"/>
    </row>
    <row r="39" spans="2:10" x14ac:dyDescent="0.25">
      <c r="B39" s="83" t="s">
        <v>36</v>
      </c>
      <c r="C39" s="84"/>
      <c r="D39" s="84"/>
      <c r="E39" s="84"/>
      <c r="F39" s="84"/>
      <c r="G39" s="85"/>
    </row>
    <row r="40" spans="2:10" x14ac:dyDescent="0.25">
      <c r="B40" s="1" t="s">
        <v>37</v>
      </c>
      <c r="C40" s="22">
        <v>233</v>
      </c>
      <c r="D40" s="22">
        <v>201</v>
      </c>
      <c r="E40" s="22">
        <v>157</v>
      </c>
      <c r="F40" s="22">
        <v>233</v>
      </c>
      <c r="G40" s="41">
        <v>157</v>
      </c>
    </row>
    <row r="41" spans="2:10" x14ac:dyDescent="0.25">
      <c r="B41" s="19" t="s">
        <v>38</v>
      </c>
      <c r="C41" s="22">
        <v>348</v>
      </c>
      <c r="D41" s="22">
        <v>301</v>
      </c>
      <c r="E41" s="22">
        <v>263</v>
      </c>
      <c r="F41" s="22">
        <v>348</v>
      </c>
      <c r="G41" s="41">
        <v>263</v>
      </c>
    </row>
    <row r="42" spans="2:10" x14ac:dyDescent="0.25">
      <c r="B42" s="1" t="s">
        <v>39</v>
      </c>
      <c r="C42" s="13">
        <v>0.33333333333333331</v>
      </c>
      <c r="D42" s="13">
        <v>0.29567779960707269</v>
      </c>
      <c r="E42" s="13">
        <v>0.3142174432497013</v>
      </c>
      <c r="F42" s="13">
        <v>0.33333333333333331</v>
      </c>
      <c r="G42" s="14">
        <v>0.3142174432497013</v>
      </c>
    </row>
    <row r="43" spans="2:10" x14ac:dyDescent="0.25">
      <c r="B43" s="1" t="s">
        <v>40</v>
      </c>
      <c r="C43" s="42">
        <v>641.85474967605444</v>
      </c>
      <c r="D43" s="42">
        <v>620.25</v>
      </c>
      <c r="E43" s="42">
        <v>501.08847293208942</v>
      </c>
      <c r="F43" s="42">
        <v>641.85474967605444</v>
      </c>
      <c r="G43" s="43">
        <v>501.08847293208942</v>
      </c>
      <c r="H43" s="12"/>
    </row>
    <row r="44" spans="2:10" x14ac:dyDescent="0.25">
      <c r="B44" s="1"/>
      <c r="C44" s="10"/>
      <c r="D44" s="10"/>
      <c r="E44" s="10"/>
      <c r="F44" s="10"/>
      <c r="G44" s="11"/>
    </row>
    <row r="45" spans="2:10" hidden="1" x14ac:dyDescent="0.25">
      <c r="B45" s="1" t="s">
        <v>29</v>
      </c>
      <c r="C45" s="44"/>
      <c r="D45" s="13"/>
      <c r="E45" s="44"/>
      <c r="F45" s="44"/>
      <c r="G45" s="45"/>
    </row>
    <row r="46" spans="2:10" hidden="1" x14ac:dyDescent="0.25">
      <c r="B46" s="1" t="s">
        <v>30</v>
      </c>
      <c r="C46" s="44"/>
      <c r="D46" s="13"/>
      <c r="E46" s="44"/>
      <c r="F46" s="44"/>
      <c r="G46" s="45"/>
    </row>
    <row r="47" spans="2:10" hidden="1" x14ac:dyDescent="0.25">
      <c r="B47" s="1"/>
      <c r="G47" s="25"/>
    </row>
    <row r="48" spans="2:10" x14ac:dyDescent="0.25">
      <c r="B48" s="83" t="s">
        <v>41</v>
      </c>
      <c r="C48" s="84"/>
      <c r="D48" s="84"/>
      <c r="E48" s="84"/>
      <c r="F48" s="84"/>
      <c r="G48" s="85"/>
    </row>
    <row r="49" spans="2:10" x14ac:dyDescent="0.25">
      <c r="B49" s="1" t="s">
        <v>42</v>
      </c>
      <c r="C49" s="46">
        <v>877973</v>
      </c>
      <c r="D49" s="46">
        <v>841938</v>
      </c>
      <c r="E49" s="46">
        <v>457904</v>
      </c>
      <c r="F49" s="46">
        <v>877973</v>
      </c>
      <c r="G49" s="47">
        <v>457904</v>
      </c>
      <c r="H49" s="48"/>
    </row>
    <row r="50" spans="2:10" ht="30" x14ac:dyDescent="0.25">
      <c r="B50" s="9" t="s">
        <v>43</v>
      </c>
      <c r="C50" s="49">
        <v>6.963824910415331E-2</v>
      </c>
      <c r="D50" s="49">
        <v>6.8887088856161016E-2</v>
      </c>
      <c r="E50" s="49">
        <v>4.1582273883036681E-2</v>
      </c>
      <c r="F50" s="49">
        <v>6.963824910415331E-2</v>
      </c>
      <c r="G50" s="50">
        <v>4.1582273883036681E-2</v>
      </c>
      <c r="H50" s="48"/>
    </row>
    <row r="51" spans="2:10" x14ac:dyDescent="0.25">
      <c r="B51" s="1" t="s">
        <v>44</v>
      </c>
      <c r="C51" s="51">
        <v>1854</v>
      </c>
      <c r="D51" s="51">
        <v>1756</v>
      </c>
      <c r="E51" s="51">
        <v>1309</v>
      </c>
      <c r="F51" s="51">
        <v>1854</v>
      </c>
      <c r="G51" s="52">
        <v>1309</v>
      </c>
      <c r="H51" s="48"/>
      <c r="I51" s="48"/>
    </row>
    <row r="52" spans="2:10" ht="30" x14ac:dyDescent="0.25">
      <c r="B52" s="9" t="s">
        <v>45</v>
      </c>
      <c r="C52" s="23">
        <v>274.25897811417371</v>
      </c>
      <c r="D52" s="23">
        <v>252.95302005999193</v>
      </c>
      <c r="E52" s="23">
        <v>52.183799999999998</v>
      </c>
      <c r="F52" s="23">
        <v>274.25897811417371</v>
      </c>
      <c r="G52" s="24">
        <v>52.183799999999998</v>
      </c>
    </row>
    <row r="53" spans="2:10" hidden="1" x14ac:dyDescent="0.25">
      <c r="B53" s="1" t="s">
        <v>29</v>
      </c>
      <c r="C53" s="53"/>
      <c r="D53" s="54"/>
      <c r="E53" s="53"/>
      <c r="F53" s="53"/>
      <c r="G53" s="55"/>
    </row>
    <row r="54" spans="2:10" hidden="1" x14ac:dyDescent="0.25">
      <c r="B54" s="1" t="s">
        <v>46</v>
      </c>
      <c r="C54" s="53"/>
      <c r="D54" s="54"/>
      <c r="E54" s="53"/>
      <c r="F54" s="53"/>
      <c r="G54" s="55"/>
    </row>
    <row r="55" spans="2:10" hidden="1" x14ac:dyDescent="0.25">
      <c r="B55" s="1"/>
      <c r="C55" s="56"/>
      <c r="D55" s="56"/>
      <c r="E55" s="56"/>
      <c r="F55" s="56"/>
      <c r="G55" s="57"/>
    </row>
    <row r="56" spans="2:10" ht="15.75" thickBot="1" x14ac:dyDescent="0.3">
      <c r="B56" s="58"/>
      <c r="C56" s="59"/>
      <c r="D56" s="59"/>
      <c r="E56" s="59"/>
      <c r="F56" s="59"/>
      <c r="G56" s="60"/>
    </row>
    <row r="57" spans="2:10" x14ac:dyDescent="0.25">
      <c r="B57" s="61" t="s">
        <v>47</v>
      </c>
      <c r="C57" s="62"/>
      <c r="D57" s="62"/>
      <c r="E57" s="62"/>
      <c r="F57" s="62"/>
      <c r="G57" s="63"/>
    </row>
    <row r="58" spans="2:10" x14ac:dyDescent="0.25">
      <c r="B58" s="64"/>
      <c r="C58" s="65"/>
      <c r="D58" s="65"/>
      <c r="E58" s="65"/>
      <c r="F58" s="65"/>
      <c r="G58" s="66" t="s">
        <v>48</v>
      </c>
    </row>
    <row r="59" spans="2:10" x14ac:dyDescent="0.25">
      <c r="B59" s="1"/>
      <c r="C59" s="67" t="s">
        <v>2</v>
      </c>
      <c r="D59" s="67" t="s">
        <v>3</v>
      </c>
      <c r="E59" s="67" t="s">
        <v>4</v>
      </c>
      <c r="F59" s="67" t="s">
        <v>5</v>
      </c>
      <c r="G59" s="66" t="s">
        <v>6</v>
      </c>
    </row>
    <row r="60" spans="2:10" x14ac:dyDescent="0.25">
      <c r="B60" s="1" t="s">
        <v>49</v>
      </c>
      <c r="C60" s="23">
        <v>1263.2533524982284</v>
      </c>
      <c r="D60" s="23">
        <v>1201.388964107309</v>
      </c>
      <c r="E60" s="23">
        <v>1202.3142621212785</v>
      </c>
      <c r="F60" s="23">
        <v>3626.045788186454</v>
      </c>
      <c r="G60" s="24">
        <v>3264.505514949009</v>
      </c>
      <c r="H60" s="12"/>
      <c r="I60" s="12"/>
      <c r="J60" s="12"/>
    </row>
    <row r="61" spans="2:10" x14ac:dyDescent="0.25">
      <c r="B61" s="1" t="s">
        <v>51</v>
      </c>
      <c r="C61" s="23">
        <v>273.95527194000005</v>
      </c>
      <c r="D61" s="23">
        <v>258.53623443999999</v>
      </c>
      <c r="E61" s="23">
        <v>196.36757047999993</v>
      </c>
      <c r="F61" s="23">
        <v>741.53911957000014</v>
      </c>
      <c r="G61" s="24">
        <v>534.22730299999989</v>
      </c>
      <c r="H61" s="12"/>
      <c r="I61" s="12"/>
      <c r="J61" s="12"/>
    </row>
    <row r="62" spans="2:10" x14ac:dyDescent="0.25">
      <c r="B62" s="1" t="s">
        <v>50</v>
      </c>
      <c r="C62" s="23">
        <v>167.82445577264085</v>
      </c>
      <c r="D62" s="23">
        <v>150.504080816027</v>
      </c>
      <c r="E62" s="23">
        <v>115.604277031916</v>
      </c>
      <c r="F62" s="23">
        <v>469.62495673903163</v>
      </c>
      <c r="G62" s="24">
        <v>321.83</v>
      </c>
      <c r="H62" s="12"/>
      <c r="I62" s="12"/>
      <c r="J62" s="12"/>
    </row>
    <row r="63" spans="2:10" x14ac:dyDescent="0.25">
      <c r="B63" s="1" t="s">
        <v>52</v>
      </c>
      <c r="C63" s="23">
        <v>108.64551327</v>
      </c>
      <c r="D63" s="23">
        <v>114.47972812</v>
      </c>
      <c r="E63" s="23">
        <v>106.45992911</v>
      </c>
      <c r="F63" s="23">
        <v>335.91762670999998</v>
      </c>
      <c r="G63" s="24">
        <v>311.94583485999993</v>
      </c>
      <c r="H63" s="12"/>
      <c r="I63" s="12"/>
      <c r="J63" s="12"/>
    </row>
    <row r="64" spans="2:10" x14ac:dyDescent="0.25">
      <c r="B64" s="68" t="s">
        <v>53</v>
      </c>
      <c r="C64" s="69">
        <v>1813.6785934808695</v>
      </c>
      <c r="D64" s="69">
        <v>1724.9090074833362</v>
      </c>
      <c r="E64" s="69">
        <v>1620.7460387431945</v>
      </c>
      <c r="F64" s="69">
        <v>5173.127491205486</v>
      </c>
      <c r="G64" s="70">
        <v>4432.5086528090087</v>
      </c>
      <c r="H64" s="12"/>
      <c r="I64" s="12"/>
      <c r="J64" s="12"/>
    </row>
    <row r="65" spans="2:12" x14ac:dyDescent="0.25">
      <c r="B65" s="1" t="s">
        <v>70</v>
      </c>
      <c r="C65" s="23">
        <v>67.544487509999996</v>
      </c>
      <c r="D65" s="23">
        <v>67.33666848</v>
      </c>
      <c r="E65" s="23">
        <v>56.836272059999999</v>
      </c>
      <c r="F65" s="23">
        <v>195.78079890000001</v>
      </c>
      <c r="G65" s="24">
        <v>154.00499109</v>
      </c>
      <c r="H65" s="12"/>
      <c r="I65" s="12"/>
      <c r="J65" s="12"/>
    </row>
    <row r="66" spans="2:12" x14ac:dyDescent="0.25">
      <c r="B66" s="68" t="s">
        <v>54</v>
      </c>
      <c r="C66" s="69">
        <v>1881.2599999999993</v>
      </c>
      <c r="D66" s="69">
        <v>1792.29</v>
      </c>
      <c r="E66" s="69">
        <v>1677.54</v>
      </c>
      <c r="F66" s="69">
        <v>5368.94</v>
      </c>
      <c r="G66" s="70">
        <v>4586.55</v>
      </c>
      <c r="H66" s="12"/>
      <c r="I66" s="12"/>
      <c r="J66" s="12"/>
      <c r="K66" s="12"/>
    </row>
    <row r="67" spans="2:12" x14ac:dyDescent="0.25">
      <c r="B67" s="1"/>
      <c r="G67" s="25"/>
    </row>
    <row r="68" spans="2:12" x14ac:dyDescent="0.25">
      <c r="B68" s="1" t="s">
        <v>55</v>
      </c>
      <c r="C68" s="23">
        <v>725.62999999999988</v>
      </c>
      <c r="D68" s="23">
        <v>759.55</v>
      </c>
      <c r="E68" s="23">
        <v>598.87999999999988</v>
      </c>
      <c r="F68" s="23">
        <v>2217.91</v>
      </c>
      <c r="G68" s="24">
        <v>1694.04</v>
      </c>
      <c r="H68" s="12"/>
      <c r="I68" s="12"/>
      <c r="J68" s="12"/>
    </row>
    <row r="69" spans="2:12" x14ac:dyDescent="0.25">
      <c r="B69" s="1" t="s">
        <v>56</v>
      </c>
      <c r="C69" s="23">
        <v>348.62</v>
      </c>
      <c r="D69" s="23">
        <v>322.06</v>
      </c>
      <c r="E69" s="23">
        <v>339.12</v>
      </c>
      <c r="F69" s="23">
        <v>1009.02</v>
      </c>
      <c r="G69" s="24">
        <v>851.42</v>
      </c>
      <c r="H69" s="12"/>
      <c r="I69" s="12"/>
      <c r="J69" s="12"/>
    </row>
    <row r="70" spans="2:12" x14ac:dyDescent="0.25">
      <c r="B70" s="68" t="s">
        <v>57</v>
      </c>
      <c r="C70" s="69">
        <f>SUM(C68:C69)</f>
        <v>1074.25</v>
      </c>
      <c r="D70" s="69">
        <f>SUM(D68:D69)</f>
        <v>1081.6099999999999</v>
      </c>
      <c r="E70" s="69">
        <f>SUM(E68:E69)</f>
        <v>937.99999999999989</v>
      </c>
      <c r="F70" s="69">
        <f>SUM(F68:F69)</f>
        <v>3226.93</v>
      </c>
      <c r="G70" s="70">
        <f>SUM(G68:G69)</f>
        <v>2545.46</v>
      </c>
      <c r="H70" s="12"/>
      <c r="I70" s="12"/>
      <c r="J70" s="12"/>
    </row>
    <row r="71" spans="2:12" x14ac:dyDescent="0.25">
      <c r="B71" s="1"/>
      <c r="G71" s="25"/>
    </row>
    <row r="72" spans="2:12" x14ac:dyDescent="0.25">
      <c r="B72" s="68" t="s">
        <v>58</v>
      </c>
      <c r="C72" s="69">
        <f>C66-C70</f>
        <v>807.00999999999931</v>
      </c>
      <c r="D72" s="69">
        <f t="shared" ref="D72:G72" si="0">D66-D70</f>
        <v>710.68000000000006</v>
      </c>
      <c r="E72" s="69">
        <f t="shared" si="0"/>
        <v>739.54000000000008</v>
      </c>
      <c r="F72" s="69">
        <f t="shared" si="0"/>
        <v>2142.0099999999998</v>
      </c>
      <c r="G72" s="70">
        <f t="shared" si="0"/>
        <v>2041.0900000000001</v>
      </c>
      <c r="H72" s="12"/>
      <c r="I72" s="12"/>
      <c r="J72" s="12"/>
      <c r="K72" s="12"/>
      <c r="L72" s="12"/>
    </row>
    <row r="73" spans="2:12" x14ac:dyDescent="0.25">
      <c r="B73" s="71" t="s">
        <v>59</v>
      </c>
      <c r="C73" s="72">
        <f>C72/C66</f>
        <v>0.42897313502652457</v>
      </c>
      <c r="D73" s="72">
        <f t="shared" ref="D73:G73" si="1">D72/D66</f>
        <v>0.39652065234978717</v>
      </c>
      <c r="E73" s="72">
        <f t="shared" si="1"/>
        <v>0.44084790824659925</v>
      </c>
      <c r="F73" s="72">
        <f t="shared" si="1"/>
        <v>0.39896329629312305</v>
      </c>
      <c r="G73" s="73">
        <f t="shared" si="1"/>
        <v>0.44501640666732079</v>
      </c>
    </row>
    <row r="74" spans="2:12" x14ac:dyDescent="0.25">
      <c r="B74" s="1"/>
      <c r="G74" s="25"/>
    </row>
    <row r="75" spans="2:12" x14ac:dyDescent="0.25">
      <c r="B75" s="68" t="s">
        <v>60</v>
      </c>
      <c r="C75" s="69">
        <v>714.99</v>
      </c>
      <c r="D75" s="69">
        <v>595.11000000000013</v>
      </c>
      <c r="E75" s="69">
        <v>408.44999999999982</v>
      </c>
      <c r="F75" s="69">
        <v>1821.5799999999995</v>
      </c>
      <c r="G75" s="70">
        <v>1317.21</v>
      </c>
      <c r="H75" s="12"/>
      <c r="I75" s="12"/>
      <c r="J75" s="12"/>
    </row>
    <row r="76" spans="2:12" x14ac:dyDescent="0.25">
      <c r="B76" s="71" t="s">
        <v>59</v>
      </c>
      <c r="C76" s="72">
        <v>0.38005910932034925</v>
      </c>
      <c r="D76" s="72">
        <v>0.33203889995480651</v>
      </c>
      <c r="E76" s="72">
        <v>0.24348152652097704</v>
      </c>
      <c r="F76" s="72">
        <v>0.33928112439326935</v>
      </c>
      <c r="G76" s="73">
        <v>0.28718971776171631</v>
      </c>
    </row>
    <row r="77" spans="2:12" x14ac:dyDescent="0.25">
      <c r="B77" s="1"/>
      <c r="G77" s="25"/>
    </row>
    <row r="78" spans="2:12" x14ac:dyDescent="0.25">
      <c r="B78" s="1" t="s">
        <v>61</v>
      </c>
      <c r="C78" s="23">
        <v>181.22999999999996</v>
      </c>
      <c r="D78" s="23">
        <v>115.95</v>
      </c>
      <c r="E78" s="23">
        <v>109.55000000000001</v>
      </c>
      <c r="F78" s="23">
        <v>434.36999999999995</v>
      </c>
      <c r="G78" s="24">
        <v>340.3</v>
      </c>
      <c r="H78" s="12"/>
      <c r="I78" s="12"/>
      <c r="J78" s="12"/>
    </row>
    <row r="79" spans="2:12" x14ac:dyDescent="0.25">
      <c r="B79" s="68" t="s">
        <v>62</v>
      </c>
      <c r="C79" s="69">
        <v>533.76</v>
      </c>
      <c r="D79" s="69">
        <v>479.16</v>
      </c>
      <c r="E79" s="69">
        <v>298.89999999999998</v>
      </c>
      <c r="F79" s="69">
        <v>1387.2099999999996</v>
      </c>
      <c r="G79" s="70">
        <v>976.91000000000008</v>
      </c>
      <c r="H79" s="12"/>
      <c r="I79" s="12"/>
      <c r="J79" s="12"/>
      <c r="K79" s="12"/>
    </row>
    <row r="80" spans="2:12" x14ac:dyDescent="0.25">
      <c r="B80" s="71" t="s">
        <v>59</v>
      </c>
      <c r="C80" s="72">
        <f>C79/C66</f>
        <v>0.28372473767581313</v>
      </c>
      <c r="D80" s="72">
        <f t="shared" ref="D80:G80" si="2">D79/D66</f>
        <v>0.26734512829954976</v>
      </c>
      <c r="E80" s="72">
        <f t="shared" si="2"/>
        <v>0.17817756953634487</v>
      </c>
      <c r="F80" s="72">
        <f t="shared" si="2"/>
        <v>0.25837688631275441</v>
      </c>
      <c r="G80" s="73">
        <f t="shared" si="2"/>
        <v>0.21299451657563964</v>
      </c>
    </row>
    <row r="81" spans="2:11" x14ac:dyDescent="0.25">
      <c r="B81" s="1"/>
      <c r="G81" s="25"/>
    </row>
    <row r="82" spans="2:11" x14ac:dyDescent="0.25">
      <c r="B82" s="68" t="s">
        <v>63</v>
      </c>
      <c r="C82" s="74">
        <v>3.1541614321169584</v>
      </c>
      <c r="D82" s="74">
        <v>2.8340486169382508</v>
      </c>
      <c r="E82" s="74">
        <v>1.8499999999999996</v>
      </c>
      <c r="F82" s="74">
        <v>8.2041614321169583</v>
      </c>
      <c r="G82" s="75">
        <v>6.34</v>
      </c>
      <c r="H82" s="12"/>
      <c r="I82" s="12"/>
      <c r="J82" s="12"/>
      <c r="K82" s="12"/>
    </row>
    <row r="83" spans="2:11" x14ac:dyDescent="0.25">
      <c r="B83" s="1"/>
      <c r="G83" s="25"/>
    </row>
    <row r="84" spans="2:11" ht="30" x14ac:dyDescent="0.25">
      <c r="B84" s="76" t="s">
        <v>69</v>
      </c>
      <c r="C84" s="72">
        <v>4.7212916077850463E-2</v>
      </c>
      <c r="D84" s="72">
        <v>6.3055446367672865E-2</v>
      </c>
      <c r="E84" s="72">
        <v>5.4103756150871651E-2</v>
      </c>
      <c r="F84" s="72">
        <v>5.1631349497021507E-2</v>
      </c>
      <c r="G84" s="73">
        <v>5.211046001687264E-2</v>
      </c>
    </row>
    <row r="85" spans="2:11" x14ac:dyDescent="0.25">
      <c r="B85" s="71" t="s">
        <v>64</v>
      </c>
      <c r="C85" s="77">
        <v>16.260000000000002</v>
      </c>
      <c r="D85" s="77">
        <v>30.8</v>
      </c>
      <c r="E85" s="77">
        <v>22.306000000000001</v>
      </c>
      <c r="F85" s="77">
        <v>77.540000000000006</v>
      </c>
      <c r="G85" s="78">
        <v>50.795999999999999</v>
      </c>
    </row>
    <row r="86" spans="2:11" ht="30" x14ac:dyDescent="0.25">
      <c r="B86" s="76" t="s">
        <v>68</v>
      </c>
      <c r="C86" s="79">
        <f>(C61+C62+C63)/C66</f>
        <v>0.29258329044504278</v>
      </c>
      <c r="D86" s="79">
        <f t="shared" ref="D86:G86" si="3">(D61+D62+D63)/D66</f>
        <v>0.29209561141111479</v>
      </c>
      <c r="E86" s="79">
        <f t="shared" si="3"/>
        <v>0.24943177308553952</v>
      </c>
      <c r="F86" s="79">
        <f t="shared" si="3"/>
        <v>0.28815403096682618</v>
      </c>
      <c r="G86" s="73">
        <f t="shared" si="3"/>
        <v>0.25465832441813557</v>
      </c>
    </row>
    <row r="87" spans="2:11" x14ac:dyDescent="0.25">
      <c r="B87" s="1"/>
      <c r="G87" s="25"/>
    </row>
    <row r="88" spans="2:11" x14ac:dyDescent="0.25">
      <c r="B88" s="80" t="s">
        <v>65</v>
      </c>
      <c r="G88" s="25"/>
    </row>
    <row r="89" spans="2:11" x14ac:dyDescent="0.25">
      <c r="B89" s="81" t="s">
        <v>66</v>
      </c>
      <c r="G89" s="25"/>
    </row>
    <row r="90" spans="2:11" x14ac:dyDescent="0.25">
      <c r="B90" s="81" t="s">
        <v>67</v>
      </c>
      <c r="G90" s="25"/>
    </row>
    <row r="91" spans="2:11" x14ac:dyDescent="0.25">
      <c r="B91" s="1"/>
      <c r="G91" s="25"/>
    </row>
    <row r="92" spans="2:11" ht="15.75" thickBot="1" x14ac:dyDescent="0.3">
      <c r="B92" s="58"/>
      <c r="C92" s="59"/>
      <c r="D92" s="59"/>
      <c r="E92" s="59"/>
      <c r="F92" s="59"/>
      <c r="G92" s="60"/>
    </row>
  </sheetData>
  <mergeCells count="7">
    <mergeCell ref="B48:G48"/>
    <mergeCell ref="B2:G2"/>
    <mergeCell ref="B3:G3"/>
    <mergeCell ref="B6:G6"/>
    <mergeCell ref="B20:G20"/>
    <mergeCell ref="B34:G34"/>
    <mergeCell ref="B39:G39"/>
  </mergeCells>
  <pageMargins left="0.19685039370078741" right="0.19685039370078741" top="0.19685039370078741" bottom="0.19685039370078741" header="0.31496062992125984" footer="0.31496062992125984"/>
  <pageSetup paperSize="9"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KPIs</vt:lpstr>
      <vt:lpstr>KPIs!Print_Area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Murarka</dc:creator>
  <cp:lastModifiedBy>Amit Murarka</cp:lastModifiedBy>
  <dcterms:created xsi:type="dcterms:W3CDTF">2023-02-09T12:07:10Z</dcterms:created>
  <dcterms:modified xsi:type="dcterms:W3CDTF">2023-02-10T06:30:01Z</dcterms:modified>
</cp:coreProperties>
</file>