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644\Desktop\Investor Relation\Q4FY23\Q4FY23 - Final\"/>
    </mc:Choice>
  </mc:AlternateContent>
  <xr:revisionPtr revIDLastSave="0" documentId="13_ncr:1_{3853AD4E-3263-42AF-B85E-FC90DC192532}" xr6:coauthVersionLast="47" xr6:coauthVersionMax="47" xr10:uidLastSave="{00000000-0000-0000-0000-000000000000}"/>
  <bookViews>
    <workbookView xWindow="-120" yWindow="-120" windowWidth="20730" windowHeight="11160" xr2:uid="{056D0418-C510-4A7C-A9CC-D06360949362}"/>
  </bookViews>
  <sheets>
    <sheet name="KPIs" sheetId="1" r:id="rId1"/>
  </sheets>
  <definedNames>
    <definedName name="_xlnm._FilterDatabase" localSheetId="0" hidden="1">KPIs!$B$5:$B$48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44167.1583217593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KPIs!$B$4:$F$48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F79" i="1"/>
  <c r="E79" i="1"/>
  <c r="D79" i="1"/>
  <c r="C79" i="1"/>
  <c r="C63" i="1"/>
  <c r="C65" i="1" s="1"/>
  <c r="C66" i="1" s="1"/>
  <c r="D63" i="1"/>
  <c r="D65" i="1" s="1"/>
  <c r="D66" i="1" s="1"/>
  <c r="E63" i="1"/>
  <c r="E65" i="1" s="1"/>
  <c r="E66" i="1" s="1"/>
  <c r="F63" i="1"/>
  <c r="G63" i="1"/>
  <c r="G65" i="1" s="1"/>
  <c r="G66" i="1" s="1"/>
  <c r="F65" i="1"/>
  <c r="F66" i="1"/>
  <c r="C69" i="1"/>
  <c r="D69" i="1"/>
  <c r="E69" i="1"/>
  <c r="F69" i="1"/>
  <c r="G69" i="1"/>
  <c r="C72" i="1"/>
  <c r="D72" i="1"/>
  <c r="E72" i="1"/>
  <c r="E73" i="1" s="1"/>
  <c r="F72" i="1"/>
  <c r="G72" i="1"/>
  <c r="C73" i="1"/>
  <c r="D73" i="1"/>
  <c r="F73" i="1"/>
  <c r="G73" i="1"/>
</calcChain>
</file>

<file path=xl/sharedStrings.xml><?xml version="1.0" encoding="utf-8"?>
<sst xmlns="http://schemas.openxmlformats.org/spreadsheetml/2006/main" count="77" uniqueCount="69">
  <si>
    <t>Email: InvestorRelations@kfintech.com</t>
  </si>
  <si>
    <t>Amit Murarka</t>
  </si>
  <si>
    <t>For more information please contact:</t>
  </si>
  <si>
    <t>Non-domestic mutual fund revenue
(as % of overall revenue)</t>
  </si>
  <si>
    <t>ESOP Expenses</t>
  </si>
  <si>
    <t>Value-added-services
(as % of overall revenue)</t>
  </si>
  <si>
    <t>Diluted EPS (in INR)</t>
  </si>
  <si>
    <t>Margin</t>
  </si>
  <si>
    <t>Net Profit after tax</t>
  </si>
  <si>
    <t xml:space="preserve">Tax expense </t>
  </si>
  <si>
    <t>Profit before tax</t>
  </si>
  <si>
    <t>EBITDA</t>
  </si>
  <si>
    <t>Operating expenses</t>
  </si>
  <si>
    <t>Other expenses</t>
  </si>
  <si>
    <t>Employee benefits expense</t>
  </si>
  <si>
    <t>Revenue from operations</t>
  </si>
  <si>
    <t>Other Operating Revenue</t>
  </si>
  <si>
    <t>Net Sale of Services</t>
  </si>
  <si>
    <t>Global Business Services</t>
  </si>
  <si>
    <t>International &amp; Other Investor Solutions</t>
  </si>
  <si>
    <t>Issuer Solutions</t>
  </si>
  <si>
    <t>Domestic Mutual Fund Investor Solutions</t>
  </si>
  <si>
    <t>FY22</t>
  </si>
  <si>
    <t>FY23</t>
  </si>
  <si>
    <t>Q4 FY22</t>
  </si>
  <si>
    <t>Q3 FY23</t>
  </si>
  <si>
    <t>Q4 FY23</t>
  </si>
  <si>
    <t>₹ in million</t>
  </si>
  <si>
    <t>Abridged P&amp;L (Consolidated)</t>
  </si>
  <si>
    <t>AAUM (₹ billion)
(end of period)</t>
  </si>
  <si>
    <t>Number of Corporates clients
(end of period)</t>
  </si>
  <si>
    <t>Market share - on subscribers' base
(end of period)</t>
  </si>
  <si>
    <t>No of Subscribers</t>
  </si>
  <si>
    <t>National Pension Scheme- CRA</t>
  </si>
  <si>
    <t>Market share – based on no of funds
(end of period)</t>
  </si>
  <si>
    <t>No of funds being handled
(cumulative)</t>
  </si>
  <si>
    <t>No of Asset Managers</t>
  </si>
  <si>
    <t>Alternates and Wealth</t>
  </si>
  <si>
    <t>Transctions handled (million)
(cumulative)</t>
  </si>
  <si>
    <t>AAUM Serviced (₹ billion)
(at the end of the period)</t>
  </si>
  <si>
    <t>No of clients</t>
  </si>
  <si>
    <t>International Investor Solutions</t>
  </si>
  <si>
    <t>NSE 500 companies – market share
(basis the market capitalisation)</t>
  </si>
  <si>
    <t>Main Board IPOs – market share
(basis the issue size)</t>
  </si>
  <si>
    <t>Main Board IPOs – market share
(basis no of clients)</t>
  </si>
  <si>
    <t>No of IPOs Handled (Main board)</t>
  </si>
  <si>
    <t>No of Tranactions (million)
(cumulative)</t>
  </si>
  <si>
    <t>No of folios (million)
(end of the period)</t>
  </si>
  <si>
    <t xml:space="preserve">No of Clients </t>
  </si>
  <si>
    <t>Issuer Services</t>
  </si>
  <si>
    <t>Avg live folio count (million)
(at the end of the  period)</t>
  </si>
  <si>
    <t>No of Transactions (million)
(cumulative)</t>
  </si>
  <si>
    <t>SIP live folios (million)
(end of the period)</t>
  </si>
  <si>
    <t>SIP book AAUM market share
(last quarter of the period)</t>
  </si>
  <si>
    <t>SIP book AAUM (₹ billion)
(last quarter of the period)</t>
  </si>
  <si>
    <t>SIP inflows (billion)
(for the period)</t>
  </si>
  <si>
    <t>Equity AAUM Mix
(last quarter of the period)</t>
  </si>
  <si>
    <t>Equity AAUM Market share
(avg for the period)</t>
  </si>
  <si>
    <t>Equity AAUM Serviced (₹ billion)
(avg for the period)</t>
  </si>
  <si>
    <t>Equity AAUM Market share
(last quarter of the period)</t>
  </si>
  <si>
    <t>Equity AAUM Serviced (₹ billion)
(last quarter of the period)</t>
  </si>
  <si>
    <t>AAUM Market share
(avg for the period)</t>
  </si>
  <si>
    <t>AAUM Serviced (₹ billion)
(avg for the period)</t>
  </si>
  <si>
    <t>AAUM Market share
(last quarter of the period)</t>
  </si>
  <si>
    <t>AAUM Serviced (₹ billion)
(last quarter of the period)</t>
  </si>
  <si>
    <t>No of Operating Clients</t>
  </si>
  <si>
    <t>Mutual Fund Services</t>
  </si>
  <si>
    <t>Factsheet - for the quarter and financial year ended 31st March 2023</t>
  </si>
  <si>
    <t>KFin Technologies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</si>
</sst>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0.0"/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164" fontId="6" fillId="0" borderId="4" xfId="2" applyNumberFormat="1" applyFont="1" applyBorder="1"/>
    <xf numFmtId="164" fontId="6" fillId="0" borderId="0" xfId="2" applyNumberFormat="1" applyFont="1"/>
    <xf numFmtId="0" fontId="6" fillId="0" borderId="5" xfId="0" applyFont="1" applyBorder="1" applyAlignment="1">
      <alignment wrapText="1"/>
    </xf>
    <xf numFmtId="165" fontId="6" fillId="0" borderId="4" xfId="1" applyNumberFormat="1" applyFont="1" applyBorder="1"/>
    <xf numFmtId="165" fontId="6" fillId="0" borderId="0" xfId="1" applyNumberFormat="1" applyFont="1"/>
    <xf numFmtId="0" fontId="6" fillId="0" borderId="5" xfId="0" applyFont="1" applyBorder="1"/>
    <xf numFmtId="164" fontId="6" fillId="0" borderId="0" xfId="2" applyNumberFormat="1" applyFont="1" applyBorder="1"/>
    <xf numFmtId="43" fontId="3" fillId="0" borderId="4" xfId="0" applyNumberFormat="1" applyFont="1" applyBorder="1"/>
    <xf numFmtId="2" fontId="3" fillId="0" borderId="0" xfId="0" applyNumberFormat="1" applyFont="1"/>
    <xf numFmtId="43" fontId="3" fillId="0" borderId="0" xfId="0" applyNumberFormat="1" applyFont="1"/>
    <xf numFmtId="0" fontId="3" fillId="0" borderId="5" xfId="0" applyFont="1" applyBorder="1"/>
    <xf numFmtId="165" fontId="3" fillId="0" borderId="4" xfId="1" applyNumberFormat="1" applyFont="1" applyBorder="1"/>
    <xf numFmtId="165" fontId="3" fillId="0" borderId="0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43" fontId="0" fillId="0" borderId="4" xfId="1" applyFont="1" applyBorder="1"/>
    <xf numFmtId="165" fontId="0" fillId="0" borderId="0" xfId="0" applyNumberFormat="1"/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0" fillId="0" borderId="5" xfId="0" applyBorder="1" applyAlignment="1">
      <alignment wrapText="1"/>
    </xf>
    <xf numFmtId="166" fontId="0" fillId="0" borderId="4" xfId="1" applyNumberFormat="1" applyFont="1" applyBorder="1"/>
    <xf numFmtId="166" fontId="0" fillId="0" borderId="0" xfId="1" applyNumberFormat="1" applyFont="1" applyBorder="1"/>
    <xf numFmtId="166" fontId="0" fillId="0" borderId="0" xfId="0" applyNumberFormat="1"/>
    <xf numFmtId="167" fontId="0" fillId="0" borderId="0" xfId="0" applyNumberFormat="1"/>
    <xf numFmtId="164" fontId="1" fillId="0" borderId="4" xfId="2" applyNumberFormat="1" applyFont="1" applyBorder="1"/>
    <xf numFmtId="164" fontId="1" fillId="0" borderId="0" xfId="2" applyNumberFormat="1" applyFont="1" applyBorder="1"/>
    <xf numFmtId="167" fontId="1" fillId="0" borderId="4" xfId="1" applyNumberFormat="1" applyFont="1" applyBorder="1"/>
    <xf numFmtId="167" fontId="1" fillId="0" borderId="0" xfId="1" applyNumberFormat="1" applyFont="1" applyBorder="1"/>
    <xf numFmtId="165" fontId="8" fillId="0" borderId="4" xfId="1" applyNumberFormat="1" applyFont="1" applyFill="1" applyBorder="1"/>
    <xf numFmtId="165" fontId="8" fillId="0" borderId="0" xfId="1" applyNumberFormat="1" applyFont="1" applyFill="1" applyBorder="1"/>
    <xf numFmtId="164" fontId="8" fillId="0" borderId="4" xfId="2" applyNumberFormat="1" applyFont="1" applyBorder="1"/>
    <xf numFmtId="164" fontId="8" fillId="0" borderId="0" xfId="0" applyNumberFormat="1" applyFont="1"/>
    <xf numFmtId="164" fontId="8" fillId="0" borderId="0" xfId="2" applyNumberFormat="1" applyFont="1"/>
    <xf numFmtId="164" fontId="0" fillId="0" borderId="0" xfId="0" applyNumberFormat="1"/>
    <xf numFmtId="166" fontId="8" fillId="0" borderId="4" xfId="0" applyNumberFormat="1" applyFont="1" applyBorder="1"/>
    <xf numFmtId="166" fontId="8" fillId="0" borderId="0" xfId="0" applyNumberFormat="1" applyFont="1"/>
    <xf numFmtId="0" fontId="8" fillId="0" borderId="5" xfId="0" applyFont="1" applyBorder="1" applyAlignment="1">
      <alignment wrapText="1"/>
    </xf>
    <xf numFmtId="9" fontId="0" fillId="0" borderId="4" xfId="0" applyNumberFormat="1" applyBorder="1"/>
    <xf numFmtId="9" fontId="0" fillId="0" borderId="0" xfId="0" applyNumberFormat="1"/>
    <xf numFmtId="165" fontId="0" fillId="0" borderId="4" xfId="1" applyNumberFormat="1" applyFont="1" applyFill="1" applyBorder="1"/>
    <xf numFmtId="165" fontId="0" fillId="0" borderId="0" xfId="1" applyNumberFormat="1" applyFont="1" applyFill="1" applyBorder="1"/>
    <xf numFmtId="0" fontId="8" fillId="0" borderId="0" xfId="0" applyFont="1"/>
    <xf numFmtId="43" fontId="8" fillId="0" borderId="0" xfId="0" applyNumberFormat="1" applyFont="1"/>
    <xf numFmtId="43" fontId="8" fillId="0" borderId="0" xfId="1" applyFont="1" applyFill="1"/>
    <xf numFmtId="165" fontId="8" fillId="0" borderId="4" xfId="1" applyNumberFormat="1" applyFont="1" applyBorder="1"/>
    <xf numFmtId="165" fontId="8" fillId="0" borderId="0" xfId="1" applyNumberFormat="1" applyFont="1" applyBorder="1"/>
    <xf numFmtId="0" fontId="2" fillId="0" borderId="0" xfId="0" applyFont="1"/>
    <xf numFmtId="0" fontId="8" fillId="0" borderId="5" xfId="0" applyFont="1" applyBorder="1"/>
    <xf numFmtId="164" fontId="0" fillId="0" borderId="4" xfId="0" applyNumberFormat="1" applyBorder="1"/>
    <xf numFmtId="166" fontId="0" fillId="0" borderId="4" xfId="0" applyNumberFormat="1" applyBorder="1"/>
    <xf numFmtId="165" fontId="0" fillId="0" borderId="4" xfId="0" applyNumberFormat="1" applyBorder="1"/>
    <xf numFmtId="165" fontId="8" fillId="0" borderId="4" xfId="0" applyNumberFormat="1" applyFont="1" applyBorder="1"/>
    <xf numFmtId="165" fontId="8" fillId="0" borderId="0" xfId="0" applyNumberFormat="1" applyFont="1"/>
    <xf numFmtId="164" fontId="0" fillId="0" borderId="4" xfId="2" applyNumberFormat="1" applyFont="1" applyFill="1" applyBorder="1"/>
    <xf numFmtId="164" fontId="0" fillId="0" borderId="0" xfId="2" applyNumberFormat="1" applyFont="1" applyFill="1" applyBorder="1"/>
    <xf numFmtId="165" fontId="0" fillId="0" borderId="0" xfId="1" applyNumberFormat="1" applyFont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164" fontId="0" fillId="0" borderId="7" xfId="2" applyNumberFormat="1" applyFont="1" applyBorder="1"/>
    <xf numFmtId="164" fontId="0" fillId="0" borderId="6" xfId="2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4C45-5502-43D0-982B-32273B57C63F}">
  <sheetPr>
    <pageSetUpPr fitToPage="1"/>
  </sheetPr>
  <dimension ref="B1:K85"/>
  <sheetViews>
    <sheetView showGridLines="0" tabSelected="1" zoomScaleNormal="100" workbookViewId="0"/>
  </sheetViews>
  <sheetFormatPr defaultRowHeight="15" x14ac:dyDescent="0.25"/>
  <cols>
    <col min="2" max="2" width="77.85546875" bestFit="1" customWidth="1"/>
    <col min="3" max="7" width="15.28515625" customWidth="1"/>
    <col min="8" max="8" width="9.85546875" customWidth="1"/>
  </cols>
  <sheetData>
    <row r="1" spans="2:7" ht="15.75" thickBot="1" x14ac:dyDescent="0.3"/>
    <row r="2" spans="2:7" x14ac:dyDescent="0.25">
      <c r="B2" s="77" t="s">
        <v>68</v>
      </c>
      <c r="C2" s="78"/>
      <c r="D2" s="78"/>
      <c r="E2" s="78"/>
      <c r="F2" s="78"/>
      <c r="G2" s="79"/>
    </row>
    <row r="3" spans="2:7" x14ac:dyDescent="0.25">
      <c r="B3" s="80" t="s">
        <v>67</v>
      </c>
      <c r="C3" s="81"/>
      <c r="D3" s="81"/>
      <c r="E3" s="81"/>
      <c r="F3" s="81"/>
      <c r="G3" s="82"/>
    </row>
    <row r="4" spans="2:7" ht="15.75" thickBot="1" x14ac:dyDescent="0.3">
      <c r="B4" s="5"/>
      <c r="C4" s="67"/>
      <c r="D4" s="67"/>
      <c r="E4" s="67"/>
      <c r="F4" s="67"/>
      <c r="G4" s="71"/>
    </row>
    <row r="5" spans="2:7" s="67" customFormat="1" ht="17.25" customHeight="1" x14ac:dyDescent="0.25">
      <c r="B5" s="70"/>
      <c r="C5" s="69" t="s">
        <v>26</v>
      </c>
      <c r="D5" s="69" t="s">
        <v>25</v>
      </c>
      <c r="E5" s="69" t="s">
        <v>24</v>
      </c>
      <c r="F5" s="69" t="s">
        <v>23</v>
      </c>
      <c r="G5" s="68" t="s">
        <v>22</v>
      </c>
    </row>
    <row r="6" spans="2:7" x14ac:dyDescent="0.25">
      <c r="B6" s="83" t="s">
        <v>66</v>
      </c>
      <c r="C6" s="84"/>
      <c r="D6" s="84"/>
      <c r="E6" s="84"/>
      <c r="F6" s="84"/>
      <c r="G6" s="85"/>
    </row>
    <row r="7" spans="2:7" x14ac:dyDescent="0.25">
      <c r="B7" s="5" t="s">
        <v>65</v>
      </c>
      <c r="C7" s="33">
        <v>23</v>
      </c>
      <c r="D7" s="33">
        <v>24</v>
      </c>
      <c r="E7" s="33">
        <v>24</v>
      </c>
      <c r="F7" s="33">
        <v>23</v>
      </c>
      <c r="G7" s="60">
        <v>24</v>
      </c>
    </row>
    <row r="8" spans="2:7" ht="30" x14ac:dyDescent="0.25">
      <c r="B8" s="30" t="s">
        <v>64</v>
      </c>
      <c r="C8" s="51">
        <v>12803.522731604327</v>
      </c>
      <c r="D8" s="51">
        <v>12746.122255902283</v>
      </c>
      <c r="E8" s="51">
        <v>11970.286453673702</v>
      </c>
      <c r="F8" s="51">
        <v>12803.522731604327</v>
      </c>
      <c r="G8" s="50">
        <v>11970.286453673702</v>
      </c>
    </row>
    <row r="9" spans="2:7" ht="30" x14ac:dyDescent="0.25">
      <c r="B9" s="30" t="s">
        <v>63</v>
      </c>
      <c r="C9" s="65">
        <v>0.3160388611089105</v>
      </c>
      <c r="D9" s="65">
        <v>0.31657370610173313</v>
      </c>
      <c r="E9" s="65">
        <v>0.31186139561518361</v>
      </c>
      <c r="F9" s="65">
        <v>0.3160388611089105</v>
      </c>
      <c r="G9" s="64">
        <v>0.31186139561518361</v>
      </c>
    </row>
    <row r="10" spans="2:7" ht="30" x14ac:dyDescent="0.25">
      <c r="B10" s="30" t="s">
        <v>62</v>
      </c>
      <c r="C10" s="51">
        <v>12803.522731604327</v>
      </c>
      <c r="D10" s="51">
        <v>12746.122255902283</v>
      </c>
      <c r="E10" s="51">
        <v>11970.286453673702</v>
      </c>
      <c r="F10" s="51">
        <v>12408.149871288848</v>
      </c>
      <c r="G10" s="50">
        <v>11067.478482813331</v>
      </c>
    </row>
    <row r="11" spans="2:7" ht="30" x14ac:dyDescent="0.25">
      <c r="B11" s="30" t="s">
        <v>61</v>
      </c>
      <c r="C11" s="65">
        <v>0.3160388611089105</v>
      </c>
      <c r="D11" s="65">
        <v>0.31657370610173313</v>
      </c>
      <c r="E11" s="65">
        <v>0.31186139561518361</v>
      </c>
      <c r="F11" s="65">
        <v>0.31495919018600077</v>
      </c>
      <c r="G11" s="64">
        <v>0.30327796109381255</v>
      </c>
    </row>
    <row r="12" spans="2:7" ht="30" x14ac:dyDescent="0.25">
      <c r="B12" s="30" t="s">
        <v>60</v>
      </c>
      <c r="C12" s="51">
        <v>7004.9086954200602</v>
      </c>
      <c r="D12" s="51">
        <v>7124.8963380319892</v>
      </c>
      <c r="E12" s="51">
        <v>6447.084852867104</v>
      </c>
      <c r="F12" s="51">
        <v>7004.9086954200602</v>
      </c>
      <c r="G12" s="50">
        <v>6447.084852867104</v>
      </c>
    </row>
    <row r="13" spans="2:7" ht="30" x14ac:dyDescent="0.25">
      <c r="B13" s="30" t="s">
        <v>59</v>
      </c>
      <c r="C13" s="44">
        <v>0.34543598589343188</v>
      </c>
      <c r="D13" s="44">
        <v>0.35049822561908384</v>
      </c>
      <c r="E13" s="44">
        <v>0.35119418523449369</v>
      </c>
      <c r="F13" s="44">
        <v>0.34543598589343188</v>
      </c>
      <c r="G13" s="59">
        <v>0.35119418523449369</v>
      </c>
    </row>
    <row r="14" spans="2:7" ht="30" x14ac:dyDescent="0.25">
      <c r="B14" s="30" t="s">
        <v>58</v>
      </c>
      <c r="C14" s="51">
        <v>7004.9086954200602</v>
      </c>
      <c r="D14" s="51">
        <v>7124.8963380319892</v>
      </c>
      <c r="E14" s="51">
        <v>6447.084852867104</v>
      </c>
      <c r="F14" s="51">
        <v>6837.6898242653415</v>
      </c>
      <c r="G14" s="50">
        <v>5841.6030184734627</v>
      </c>
    </row>
    <row r="15" spans="2:7" ht="30" x14ac:dyDescent="0.25">
      <c r="B15" s="30" t="s">
        <v>57</v>
      </c>
      <c r="C15" s="44">
        <v>0.34543598589343188</v>
      </c>
      <c r="D15" s="44">
        <v>0.35049822561908384</v>
      </c>
      <c r="E15" s="44">
        <v>0.35119418523449369</v>
      </c>
      <c r="F15" s="44">
        <v>0.34924232629798568</v>
      </c>
      <c r="G15" s="59">
        <v>0.34743845717155708</v>
      </c>
    </row>
    <row r="16" spans="2:7" ht="30" x14ac:dyDescent="0.25">
      <c r="B16" s="30" t="s">
        <v>56</v>
      </c>
      <c r="C16" s="44">
        <v>0.54710792039514888</v>
      </c>
      <c r="D16" s="44">
        <v>0.55898540708980715</v>
      </c>
      <c r="E16" s="44">
        <v>0.53859069102631896</v>
      </c>
      <c r="F16" s="44">
        <v>0.54710792039514888</v>
      </c>
      <c r="G16" s="59">
        <v>0.53859069102631896</v>
      </c>
    </row>
    <row r="17" spans="2:9" ht="30" x14ac:dyDescent="0.25">
      <c r="B17" s="30" t="s">
        <v>55</v>
      </c>
      <c r="C17" s="66">
        <v>172.13139999999999</v>
      </c>
      <c r="D17" s="66">
        <v>166.70590000000001</v>
      </c>
      <c r="E17" s="66">
        <v>151.56660000000002</v>
      </c>
      <c r="F17" s="66">
        <v>652.2983999999999</v>
      </c>
      <c r="G17" s="21">
        <v>528.65740000000005</v>
      </c>
    </row>
    <row r="18" spans="2:9" ht="30" x14ac:dyDescent="0.25">
      <c r="B18" s="30" t="s">
        <v>54</v>
      </c>
      <c r="C18" s="51">
        <v>2117.6724333333336</v>
      </c>
      <c r="D18" s="51">
        <v>2123.7248666666669</v>
      </c>
      <c r="E18" s="51">
        <v>1772.5798333333337</v>
      </c>
      <c r="F18" s="51">
        <v>2117.6724333333336</v>
      </c>
      <c r="G18" s="50">
        <v>1772.5798333333337</v>
      </c>
    </row>
    <row r="19" spans="2:9" ht="30" x14ac:dyDescent="0.25">
      <c r="B19" s="30" t="s">
        <v>53</v>
      </c>
      <c r="C19" s="65">
        <v>0.31273067331670829</v>
      </c>
      <c r="D19" s="65">
        <v>0.31489041412070096</v>
      </c>
      <c r="E19" s="65">
        <v>0.31228742068374221</v>
      </c>
      <c r="F19" s="65">
        <v>0.31273067331670829</v>
      </c>
      <c r="G19" s="64">
        <v>0.31228742068374221</v>
      </c>
    </row>
    <row r="20" spans="2:9" ht="30" x14ac:dyDescent="0.25">
      <c r="B20" s="30" t="s">
        <v>52</v>
      </c>
      <c r="C20" s="51">
        <v>28.230995</v>
      </c>
      <c r="D20" s="51">
        <v>27.326605000000001</v>
      </c>
      <c r="E20" s="51">
        <v>22.910256</v>
      </c>
      <c r="F20" s="51">
        <v>28.230995</v>
      </c>
      <c r="G20" s="50">
        <v>22.910256</v>
      </c>
    </row>
    <row r="21" spans="2:9" s="52" customFormat="1" ht="30" x14ac:dyDescent="0.25">
      <c r="B21" s="47" t="s">
        <v>51</v>
      </c>
      <c r="C21" s="63">
        <v>303.12573199999997</v>
      </c>
      <c r="D21" s="63">
        <v>226.17095899999998</v>
      </c>
      <c r="E21" s="63">
        <v>275.13904400000001</v>
      </c>
      <c r="F21" s="63">
        <v>303.12573199999997</v>
      </c>
      <c r="G21" s="62">
        <v>275.13904400000001</v>
      </c>
    </row>
    <row r="22" spans="2:9" ht="30" x14ac:dyDescent="0.25">
      <c r="B22" s="30" t="s">
        <v>50</v>
      </c>
      <c r="C22" s="22">
        <v>67.798087999999993</v>
      </c>
      <c r="D22" s="22">
        <v>66.560874999999996</v>
      </c>
      <c r="E22" s="22">
        <v>60.707909000000001</v>
      </c>
      <c r="F22" s="22">
        <v>67.798087999999993</v>
      </c>
      <c r="G22" s="21">
        <v>60.707909000000001</v>
      </c>
    </row>
    <row r="23" spans="2:9" ht="15.75" customHeight="1" x14ac:dyDescent="0.25">
      <c r="B23" s="5"/>
      <c r="G23" s="4"/>
    </row>
    <row r="24" spans="2:9" ht="15" customHeight="1" x14ac:dyDescent="0.25">
      <c r="B24" s="83" t="s">
        <v>49</v>
      </c>
      <c r="C24" s="84"/>
      <c r="D24" s="84"/>
      <c r="E24" s="84"/>
      <c r="F24" s="84"/>
      <c r="G24" s="85"/>
    </row>
    <row r="25" spans="2:9" x14ac:dyDescent="0.25">
      <c r="B25" s="5" t="s">
        <v>48</v>
      </c>
      <c r="C25" s="22">
        <v>5363</v>
      </c>
      <c r="D25" s="22">
        <v>5179</v>
      </c>
      <c r="E25" s="22">
        <v>4770</v>
      </c>
      <c r="F25" s="22">
        <v>5363</v>
      </c>
      <c r="G25" s="21">
        <v>4770</v>
      </c>
      <c r="I25" s="34"/>
    </row>
    <row r="26" spans="2:9" ht="30" x14ac:dyDescent="0.25">
      <c r="B26" s="47" t="s">
        <v>47</v>
      </c>
      <c r="C26" s="24">
        <v>110.086811</v>
      </c>
      <c r="D26" s="24">
        <v>108.653391</v>
      </c>
      <c r="E26" s="24">
        <v>102.601624</v>
      </c>
      <c r="F26" s="24">
        <v>110.086811</v>
      </c>
      <c r="G26" s="61">
        <v>102.601624</v>
      </c>
    </row>
    <row r="27" spans="2:9" ht="30" x14ac:dyDescent="0.25">
      <c r="B27" s="30" t="s">
        <v>46</v>
      </c>
      <c r="C27" s="56">
        <v>3.0939430000000003</v>
      </c>
      <c r="D27" s="56">
        <v>2.4526650000000001</v>
      </c>
      <c r="E27" s="56">
        <v>2.9545250000000003</v>
      </c>
      <c r="F27" s="22">
        <v>3.0939430000000003</v>
      </c>
      <c r="G27" s="21">
        <v>2.9545250000000003</v>
      </c>
    </row>
    <row r="28" spans="2:9" x14ac:dyDescent="0.25">
      <c r="B28" s="5" t="s">
        <v>45</v>
      </c>
      <c r="C28" s="33">
        <v>10</v>
      </c>
      <c r="D28" s="33">
        <v>9</v>
      </c>
      <c r="E28" s="33">
        <v>21</v>
      </c>
      <c r="F28" s="33">
        <v>10</v>
      </c>
      <c r="G28" s="60">
        <v>21</v>
      </c>
    </row>
    <row r="29" spans="2:9" ht="30" x14ac:dyDescent="0.25">
      <c r="B29" s="30" t="s">
        <v>44</v>
      </c>
      <c r="C29" s="44">
        <v>0.26315789473684209</v>
      </c>
      <c r="D29" s="44">
        <v>0.26470588235294118</v>
      </c>
      <c r="E29" s="44">
        <v>0.38181818181818183</v>
      </c>
      <c r="F29" s="44">
        <v>0.26315789473684209</v>
      </c>
      <c r="G29" s="59">
        <v>0.38181818181818183</v>
      </c>
    </row>
    <row r="30" spans="2:9" ht="30" x14ac:dyDescent="0.25">
      <c r="B30" s="30" t="s">
        <v>43</v>
      </c>
      <c r="C30" s="44">
        <v>0.56999999999999995</v>
      </c>
      <c r="D30" s="44">
        <v>0.55000000000000004</v>
      </c>
      <c r="E30" s="44">
        <v>0.38</v>
      </c>
      <c r="F30" s="44">
        <v>0.56999999999999995</v>
      </c>
      <c r="G30" s="59">
        <v>0.38</v>
      </c>
    </row>
    <row r="31" spans="2:9" ht="30" x14ac:dyDescent="0.25">
      <c r="B31" s="30" t="s">
        <v>42</v>
      </c>
      <c r="C31" s="42">
        <v>0.47309576748364868</v>
      </c>
      <c r="D31" s="42">
        <v>0.49044098201850195</v>
      </c>
      <c r="E31" s="44">
        <v>0.45237682140125501</v>
      </c>
      <c r="F31" s="42">
        <v>0.47309576748364868</v>
      </c>
      <c r="G31" s="59">
        <v>0.45237682140125501</v>
      </c>
    </row>
    <row r="32" spans="2:9" ht="15" customHeight="1" x14ac:dyDescent="0.25">
      <c r="B32" s="13"/>
      <c r="C32" s="49"/>
      <c r="D32" s="49"/>
      <c r="E32" s="49"/>
      <c r="F32" s="49"/>
      <c r="G32" s="48"/>
    </row>
    <row r="33" spans="2:11" ht="15.75" customHeight="1" x14ac:dyDescent="0.25">
      <c r="B33" s="74" t="s">
        <v>41</v>
      </c>
      <c r="C33" s="75"/>
      <c r="D33" s="75"/>
      <c r="E33" s="75"/>
      <c r="F33" s="75"/>
      <c r="G33" s="76"/>
    </row>
    <row r="34" spans="2:11" s="57" customFormat="1" ht="15" customHeight="1" x14ac:dyDescent="0.25">
      <c r="B34" s="58" t="s">
        <v>40</v>
      </c>
      <c r="C34" s="40">
        <v>41</v>
      </c>
      <c r="D34" s="40">
        <v>35</v>
      </c>
      <c r="E34" s="40">
        <v>32</v>
      </c>
      <c r="F34" s="40">
        <v>41</v>
      </c>
      <c r="G34" s="39">
        <v>32</v>
      </c>
    </row>
    <row r="35" spans="2:11" s="52" customFormat="1" ht="30" x14ac:dyDescent="0.25">
      <c r="B35" s="47" t="s">
        <v>39</v>
      </c>
      <c r="C35" s="56">
        <v>545.31779515188055</v>
      </c>
      <c r="D35" s="56">
        <v>550.31793128843515</v>
      </c>
      <c r="E35" s="56">
        <v>634.33614808282584</v>
      </c>
      <c r="F35" s="56">
        <v>545.31779515188055</v>
      </c>
      <c r="G35" s="55">
        <v>634.33614808282584</v>
      </c>
      <c r="H35" s="54"/>
      <c r="I35" s="53"/>
      <c r="J35" s="54"/>
      <c r="K35" s="53"/>
    </row>
    <row r="36" spans="2:11" ht="30" x14ac:dyDescent="0.25">
      <c r="B36" s="30" t="s">
        <v>38</v>
      </c>
      <c r="C36" s="51">
        <v>3.9676100000000001</v>
      </c>
      <c r="D36" s="51">
        <v>3.0381169999999997</v>
      </c>
      <c r="E36" s="51">
        <v>3.2310539999999999</v>
      </c>
      <c r="F36" s="51">
        <v>3.9676100000000001</v>
      </c>
      <c r="G36" s="50">
        <v>3.2310539999999999</v>
      </c>
    </row>
    <row r="37" spans="2:11" ht="15" customHeight="1" x14ac:dyDescent="0.25">
      <c r="B37" s="5"/>
      <c r="C37" s="49"/>
      <c r="D37" s="49"/>
      <c r="E37" s="49"/>
      <c r="F37" s="49"/>
      <c r="G37" s="48"/>
    </row>
    <row r="38" spans="2:11" x14ac:dyDescent="0.25">
      <c r="B38" s="74" t="s">
        <v>37</v>
      </c>
      <c r="C38" s="75"/>
      <c r="D38" s="75"/>
      <c r="E38" s="75"/>
      <c r="F38" s="75"/>
      <c r="G38" s="76"/>
    </row>
    <row r="39" spans="2:11" ht="15.75" customHeight="1" x14ac:dyDescent="0.25">
      <c r="B39" s="5" t="s">
        <v>36</v>
      </c>
      <c r="C39" s="33">
        <v>245</v>
      </c>
      <c r="D39" s="46">
        <v>233</v>
      </c>
      <c r="E39" s="46">
        <v>178</v>
      </c>
      <c r="F39" s="46">
        <v>245</v>
      </c>
      <c r="G39" s="45">
        <v>178</v>
      </c>
    </row>
    <row r="40" spans="2:11" ht="30" x14ac:dyDescent="0.25">
      <c r="B40" s="47" t="s">
        <v>35</v>
      </c>
      <c r="C40" s="33">
        <v>411</v>
      </c>
      <c r="D40" s="46">
        <v>348</v>
      </c>
      <c r="E40" s="46">
        <v>268</v>
      </c>
      <c r="F40" s="46">
        <v>411</v>
      </c>
      <c r="G40" s="45">
        <v>268</v>
      </c>
    </row>
    <row r="41" spans="2:11" ht="30" x14ac:dyDescent="0.25">
      <c r="B41" s="30" t="s">
        <v>34</v>
      </c>
      <c r="C41" s="44">
        <v>0.37363636363636366</v>
      </c>
      <c r="D41" s="42">
        <v>0.33333333333333331</v>
      </c>
      <c r="E41" s="43">
        <v>0.30282485875706217</v>
      </c>
      <c r="F41" s="42">
        <v>0.37363636363636366</v>
      </c>
      <c r="G41" s="41">
        <v>0.30282485875706217</v>
      </c>
    </row>
    <row r="42" spans="2:11" ht="30" x14ac:dyDescent="0.25">
      <c r="B42" s="30" t="s">
        <v>29</v>
      </c>
      <c r="C42" s="40">
        <v>614.68990950887508</v>
      </c>
      <c r="D42" s="40">
        <v>589.46</v>
      </c>
      <c r="E42" s="40">
        <v>504.68</v>
      </c>
      <c r="F42" s="40">
        <v>614.68990950887508</v>
      </c>
      <c r="G42" s="39">
        <v>504.68</v>
      </c>
    </row>
    <row r="43" spans="2:11" x14ac:dyDescent="0.25">
      <c r="B43" s="5"/>
      <c r="G43" s="4"/>
    </row>
    <row r="44" spans="2:11" x14ac:dyDescent="0.25">
      <c r="B44" s="74" t="s">
        <v>33</v>
      </c>
      <c r="C44" s="75"/>
      <c r="D44" s="75"/>
      <c r="E44" s="75"/>
      <c r="F44" s="75"/>
      <c r="G44" s="76"/>
    </row>
    <row r="45" spans="2:11" x14ac:dyDescent="0.25">
      <c r="B45" s="5" t="s">
        <v>32</v>
      </c>
      <c r="C45" s="38">
        <v>956823</v>
      </c>
      <c r="D45" s="38">
        <v>877973</v>
      </c>
      <c r="E45" s="38">
        <v>747576</v>
      </c>
      <c r="F45" s="38">
        <v>956823</v>
      </c>
      <c r="G45" s="37">
        <v>747576</v>
      </c>
      <c r="H45" s="34"/>
    </row>
    <row r="46" spans="2:11" ht="30" x14ac:dyDescent="0.25">
      <c r="B46" s="30" t="s">
        <v>31</v>
      </c>
      <c r="C46" s="36">
        <v>7.2859565649246283E-2</v>
      </c>
      <c r="D46" s="36">
        <v>6.963824910415331E-2</v>
      </c>
      <c r="E46" s="36">
        <v>6.4684647891711175E-2</v>
      </c>
      <c r="F46" s="36">
        <v>7.2859565649246283E-2</v>
      </c>
      <c r="G46" s="35">
        <v>6.4684647891711175E-2</v>
      </c>
      <c r="H46" s="34"/>
    </row>
    <row r="47" spans="2:11" ht="30" x14ac:dyDescent="0.25">
      <c r="B47" s="30" t="s">
        <v>30</v>
      </c>
      <c r="C47" s="33">
        <v>1985</v>
      </c>
      <c r="D47" s="32">
        <v>1854</v>
      </c>
      <c r="E47" s="32">
        <v>1396</v>
      </c>
      <c r="F47" s="32">
        <v>1985</v>
      </c>
      <c r="G47" s="31">
        <v>1396</v>
      </c>
    </row>
    <row r="48" spans="2:11" ht="30" x14ac:dyDescent="0.25">
      <c r="B48" s="30" t="s">
        <v>29</v>
      </c>
      <c r="C48" s="22">
        <v>294.58331936358559</v>
      </c>
      <c r="D48" s="22">
        <v>274.25897811417371</v>
      </c>
      <c r="E48" s="22">
        <v>211.15509999999998</v>
      </c>
      <c r="F48" s="22">
        <v>294.58331936358559</v>
      </c>
      <c r="G48" s="21">
        <v>211.15509999999998</v>
      </c>
    </row>
    <row r="49" spans="2:7" ht="15.75" thickBot="1" x14ac:dyDescent="0.3">
      <c r="B49" s="3"/>
      <c r="C49" s="2"/>
      <c r="D49" s="2"/>
      <c r="E49" s="2"/>
      <c r="F49" s="2"/>
      <c r="G49" s="1"/>
    </row>
    <row r="50" spans="2:7" x14ac:dyDescent="0.25">
      <c r="B50" s="29" t="s">
        <v>28</v>
      </c>
      <c r="C50" s="72"/>
      <c r="D50" s="72"/>
      <c r="E50" s="72"/>
      <c r="F50" s="72"/>
      <c r="G50" s="73"/>
    </row>
    <row r="51" spans="2:7" x14ac:dyDescent="0.25">
      <c r="B51" s="28"/>
      <c r="C51" s="27"/>
      <c r="D51" s="27"/>
      <c r="E51" s="27"/>
      <c r="F51" s="27"/>
      <c r="G51" s="25" t="s">
        <v>27</v>
      </c>
    </row>
    <row r="52" spans="2:7" x14ac:dyDescent="0.25">
      <c r="B52" s="5"/>
      <c r="C52" s="26" t="s">
        <v>26</v>
      </c>
      <c r="D52" s="26" t="s">
        <v>25</v>
      </c>
      <c r="E52" s="26" t="s">
        <v>24</v>
      </c>
      <c r="F52" s="26" t="s">
        <v>23</v>
      </c>
      <c r="G52" s="25" t="s">
        <v>22</v>
      </c>
    </row>
    <row r="53" spans="2:7" x14ac:dyDescent="0.25">
      <c r="B53" s="5" t="s">
        <v>21</v>
      </c>
      <c r="C53" s="22">
        <v>1235.6446022725115</v>
      </c>
      <c r="D53" s="22">
        <v>1263.2533524982284</v>
      </c>
      <c r="E53" s="22">
        <v>1249.4589092897861</v>
      </c>
      <c r="F53" s="22">
        <v>4861.7073847479423</v>
      </c>
      <c r="G53" s="21">
        <v>4513.9644242387949</v>
      </c>
    </row>
    <row r="54" spans="2:7" x14ac:dyDescent="0.25">
      <c r="B54" s="5" t="s">
        <v>20</v>
      </c>
      <c r="C54" s="22">
        <v>241.03045295000001</v>
      </c>
      <c r="D54" s="22">
        <v>273.95527194000005</v>
      </c>
      <c r="E54" s="22">
        <v>210.80920448000001</v>
      </c>
      <c r="F54" s="22">
        <v>982.56957206000016</v>
      </c>
      <c r="G54" s="21">
        <v>745.03650747999984</v>
      </c>
    </row>
    <row r="55" spans="2:7" x14ac:dyDescent="0.25">
      <c r="B55" s="5" t="s">
        <v>19</v>
      </c>
      <c r="C55" s="22">
        <v>183.1343340374886</v>
      </c>
      <c r="D55" s="22">
        <v>167.82445577264085</v>
      </c>
      <c r="E55" s="22">
        <v>162.14374073958578</v>
      </c>
      <c r="F55" s="22">
        <v>652.79013150328933</v>
      </c>
      <c r="G55" s="21">
        <v>484.57675571367048</v>
      </c>
    </row>
    <row r="56" spans="2:7" x14ac:dyDescent="0.25">
      <c r="B56" s="5" t="s">
        <v>18</v>
      </c>
      <c r="C56" s="22">
        <v>101.78841525999999</v>
      </c>
      <c r="D56" s="22">
        <v>108.64551327</v>
      </c>
      <c r="E56" s="22">
        <v>110.48883633000001</v>
      </c>
      <c r="F56" s="22">
        <v>437.70604197</v>
      </c>
      <c r="G56" s="21">
        <v>422.43467119000002</v>
      </c>
    </row>
    <row r="57" spans="2:7" x14ac:dyDescent="0.25">
      <c r="B57" s="18" t="s">
        <v>17</v>
      </c>
      <c r="C57" s="20">
        <v>1761.59780452</v>
      </c>
      <c r="D57" s="20">
        <v>1813.6785934808695</v>
      </c>
      <c r="E57" s="20">
        <v>1732.9006908393719</v>
      </c>
      <c r="F57" s="20">
        <v>6934.7731302812317</v>
      </c>
      <c r="G57" s="19">
        <v>6166.0123586224654</v>
      </c>
    </row>
    <row r="58" spans="2:7" x14ac:dyDescent="0.25">
      <c r="B58" s="5" t="s">
        <v>16</v>
      </c>
      <c r="C58" s="22">
        <v>69.732195480000001</v>
      </c>
      <c r="D58" s="22">
        <v>67.544487509999996</v>
      </c>
      <c r="E58" s="22">
        <v>75.641956960000002</v>
      </c>
      <c r="F58" s="22">
        <v>265.49731990999999</v>
      </c>
      <c r="G58" s="21">
        <v>229.14694804999996</v>
      </c>
    </row>
    <row r="59" spans="2:7" x14ac:dyDescent="0.25">
      <c r="B59" s="18" t="s">
        <v>15</v>
      </c>
      <c r="C59" s="20">
        <v>1831.33</v>
      </c>
      <c r="D59" s="20">
        <v>1881.2599999999993</v>
      </c>
      <c r="E59" s="20">
        <v>1808.5199999999995</v>
      </c>
      <c r="F59" s="20">
        <v>7200.27</v>
      </c>
      <c r="G59" s="19">
        <v>6395.07</v>
      </c>
    </row>
    <row r="60" spans="2:7" x14ac:dyDescent="0.25">
      <c r="B60" s="5"/>
      <c r="C60" s="24"/>
      <c r="D60" s="24"/>
      <c r="E60" s="24"/>
      <c r="F60" s="24"/>
      <c r="G60" s="21"/>
    </row>
    <row r="61" spans="2:7" x14ac:dyDescent="0.25">
      <c r="B61" s="5" t="s">
        <v>14</v>
      </c>
      <c r="C61" s="22">
        <v>676.36000000000013</v>
      </c>
      <c r="D61" s="22">
        <v>725.63</v>
      </c>
      <c r="E61" s="22">
        <v>630.82000000000016</v>
      </c>
      <c r="F61" s="22">
        <v>2894.27</v>
      </c>
      <c r="G61" s="21">
        <v>2324.86</v>
      </c>
    </row>
    <row r="62" spans="2:7" x14ac:dyDescent="0.25">
      <c r="B62" s="5" t="s">
        <v>13</v>
      </c>
      <c r="C62" s="22">
        <v>316.63</v>
      </c>
      <c r="D62" s="22">
        <v>348.61</v>
      </c>
      <c r="E62" s="22">
        <v>340.27999999999986</v>
      </c>
      <c r="F62" s="22">
        <v>1325.63</v>
      </c>
      <c r="G62" s="21">
        <v>1191.7</v>
      </c>
    </row>
    <row r="63" spans="2:7" x14ac:dyDescent="0.25">
      <c r="B63" s="18" t="s">
        <v>12</v>
      </c>
      <c r="C63" s="20">
        <f>SUM(C61:C62)</f>
        <v>992.99000000000012</v>
      </c>
      <c r="D63" s="20">
        <f>SUM(D61:D62)</f>
        <v>1074.24</v>
      </c>
      <c r="E63" s="20">
        <f>SUM(E61:E62)</f>
        <v>971.1</v>
      </c>
      <c r="F63" s="20">
        <f>SUM(F61:F62)</f>
        <v>4219.8999999999996</v>
      </c>
      <c r="G63" s="19">
        <f>SUM(G61:G62)</f>
        <v>3516.5600000000004</v>
      </c>
    </row>
    <row r="64" spans="2:7" x14ac:dyDescent="0.25">
      <c r="B64" s="5"/>
      <c r="C64" s="24"/>
      <c r="D64" s="24"/>
      <c r="E64" s="24"/>
      <c r="F64" s="24"/>
      <c r="G64" s="21"/>
    </row>
    <row r="65" spans="2:7" x14ac:dyDescent="0.25">
      <c r="B65" s="18" t="s">
        <v>11</v>
      </c>
      <c r="C65" s="20">
        <f>C59-C63</f>
        <v>838.3399999999998</v>
      </c>
      <c r="D65" s="20">
        <f>D59-D63</f>
        <v>807.0199999999993</v>
      </c>
      <c r="E65" s="20">
        <f>E59-E63</f>
        <v>837.4199999999995</v>
      </c>
      <c r="F65" s="20">
        <f>F59-F63</f>
        <v>2980.3700000000008</v>
      </c>
      <c r="G65" s="19">
        <f>G59-G63</f>
        <v>2878.5099999999993</v>
      </c>
    </row>
    <row r="66" spans="2:7" x14ac:dyDescent="0.25">
      <c r="B66" s="13" t="s">
        <v>7</v>
      </c>
      <c r="C66" s="14">
        <f>C65/C59</f>
        <v>0.45777658859954234</v>
      </c>
      <c r="D66" s="14">
        <f>D65/D59</f>
        <v>0.42897845061288692</v>
      </c>
      <c r="E66" s="14">
        <f>E65/E59</f>
        <v>0.46304160307876036</v>
      </c>
      <c r="F66" s="14">
        <f>F65/F59</f>
        <v>0.41392475559944286</v>
      </c>
      <c r="G66" s="8">
        <f>G65/G59</f>
        <v>0.450113915875823</v>
      </c>
    </row>
    <row r="67" spans="2:7" x14ac:dyDescent="0.25">
      <c r="B67" s="5"/>
      <c r="G67" s="23"/>
    </row>
    <row r="68" spans="2:7" x14ac:dyDescent="0.25">
      <c r="B68" s="18" t="s">
        <v>10</v>
      </c>
      <c r="C68" s="20">
        <v>760.61000000000013</v>
      </c>
      <c r="D68" s="20">
        <v>714.99</v>
      </c>
      <c r="E68" s="20">
        <v>722.79</v>
      </c>
      <c r="F68" s="20">
        <v>2582.1899999999996</v>
      </c>
      <c r="G68" s="19">
        <v>2040</v>
      </c>
    </row>
    <row r="69" spans="2:7" x14ac:dyDescent="0.25">
      <c r="B69" s="13" t="s">
        <v>7</v>
      </c>
      <c r="C69" s="14">
        <f>C68/C59</f>
        <v>0.4153320264507217</v>
      </c>
      <c r="D69" s="14">
        <f>D68/D59</f>
        <v>0.38005910932034925</v>
      </c>
      <c r="E69" s="14">
        <f>E68/E59</f>
        <v>0.39965828412182347</v>
      </c>
      <c r="F69" s="14">
        <f>F68/F59</f>
        <v>0.35862405159806499</v>
      </c>
      <c r="G69" s="8">
        <f>G68/G59</f>
        <v>0.31899572639548907</v>
      </c>
    </row>
    <row r="70" spans="2:7" x14ac:dyDescent="0.25">
      <c r="B70" s="5"/>
      <c r="G70" s="23"/>
    </row>
    <row r="71" spans="2:7" x14ac:dyDescent="0.25">
      <c r="B71" s="5" t="s">
        <v>9</v>
      </c>
      <c r="C71" s="22">
        <v>190.46</v>
      </c>
      <c r="D71" s="22">
        <v>181.22999999999996</v>
      </c>
      <c r="E71" s="22">
        <v>214.20999999999998</v>
      </c>
      <c r="F71" s="22">
        <v>624.82999999999993</v>
      </c>
      <c r="G71" s="21">
        <v>554.51</v>
      </c>
    </row>
    <row r="72" spans="2:7" x14ac:dyDescent="0.25">
      <c r="B72" s="18" t="s">
        <v>8</v>
      </c>
      <c r="C72" s="20">
        <f>C68-C71</f>
        <v>570.15000000000009</v>
      </c>
      <c r="D72" s="20">
        <f>D68-D71</f>
        <v>533.76</v>
      </c>
      <c r="E72" s="20">
        <f>E68-E71</f>
        <v>508.58</v>
      </c>
      <c r="F72" s="20">
        <f>F68-F71</f>
        <v>1957.3599999999997</v>
      </c>
      <c r="G72" s="19">
        <f>G68-G71</f>
        <v>1485.49</v>
      </c>
    </row>
    <row r="73" spans="2:7" x14ac:dyDescent="0.25">
      <c r="B73" s="13" t="s">
        <v>7</v>
      </c>
      <c r="C73" s="14">
        <f>C72/C59</f>
        <v>0.31133110908465439</v>
      </c>
      <c r="D73" s="14">
        <f>D72/D59</f>
        <v>0.28372473767581313</v>
      </c>
      <c r="E73" s="14">
        <f>E72/E59</f>
        <v>0.28121336783668421</v>
      </c>
      <c r="F73" s="14">
        <f>F72/F59</f>
        <v>0.27184536135450471</v>
      </c>
      <c r="G73" s="8">
        <f>G72/G59</f>
        <v>0.23228674588393874</v>
      </c>
    </row>
    <row r="74" spans="2:7" x14ac:dyDescent="0.25">
      <c r="B74" s="5"/>
      <c r="G74" s="4"/>
    </row>
    <row r="75" spans="2:7" x14ac:dyDescent="0.25">
      <c r="B75" s="18" t="s">
        <v>6</v>
      </c>
      <c r="C75" s="17">
        <v>3.3194044598383528</v>
      </c>
      <c r="D75" s="17">
        <v>3.1541614321169584</v>
      </c>
      <c r="E75" s="17">
        <v>3.2051643564448038</v>
      </c>
      <c r="F75" s="16">
        <v>11.519731079271441</v>
      </c>
      <c r="G75" s="15">
        <v>9.359893683027444</v>
      </c>
    </row>
    <row r="76" spans="2:7" x14ac:dyDescent="0.25">
      <c r="B76" s="5"/>
      <c r="G76" s="4"/>
    </row>
    <row r="77" spans="2:7" ht="30" x14ac:dyDescent="0.25">
      <c r="B77" s="10" t="s">
        <v>5</v>
      </c>
      <c r="C77" s="14">
        <v>5.6461697236434689E-2</v>
      </c>
      <c r="D77" s="14">
        <v>4.7202406897504878E-2</v>
      </c>
      <c r="E77" s="14">
        <v>8.4378386747174502E-2</v>
      </c>
      <c r="F77" s="14">
        <v>5.2873017261852673E-2</v>
      </c>
      <c r="G77" s="8">
        <v>6.121903278619311E-2</v>
      </c>
    </row>
    <row r="78" spans="2:7" x14ac:dyDescent="0.25">
      <c r="B78" s="13" t="s">
        <v>4</v>
      </c>
      <c r="C78" s="12">
        <v>5.3599999999999994</v>
      </c>
      <c r="D78" s="12">
        <v>16.280000000000008</v>
      </c>
      <c r="E78" s="12">
        <v>40.75</v>
      </c>
      <c r="F78" s="12">
        <v>82.9</v>
      </c>
      <c r="G78" s="11">
        <v>91.55</v>
      </c>
    </row>
    <row r="79" spans="2:7" ht="30" x14ac:dyDescent="0.25">
      <c r="B79" s="10" t="s">
        <v>3</v>
      </c>
      <c r="C79" s="9">
        <f>SUM(C54:C56)/C59</f>
        <v>0.2871973932865669</v>
      </c>
      <c r="D79" s="9">
        <f t="shared" ref="D79:G79" si="0">SUM(D54:D56)/D59</f>
        <v>0.29258329044504278</v>
      </c>
      <c r="E79" s="9">
        <f t="shared" si="0"/>
        <v>0.26731348370467894</v>
      </c>
      <c r="F79" s="9">
        <f t="shared" si="0"/>
        <v>0.28791500117819041</v>
      </c>
      <c r="G79" s="8">
        <f t="shared" si="0"/>
        <v>0.25833148572004222</v>
      </c>
    </row>
    <row r="80" spans="2:7" x14ac:dyDescent="0.25">
      <c r="B80" s="5"/>
      <c r="G80" s="4"/>
    </row>
    <row r="81" spans="2:7" x14ac:dyDescent="0.25">
      <c r="B81" s="7" t="s">
        <v>2</v>
      </c>
      <c r="G81" s="4"/>
    </row>
    <row r="82" spans="2:7" x14ac:dyDescent="0.25">
      <c r="B82" s="6" t="s">
        <v>1</v>
      </c>
      <c r="G82" s="4"/>
    </row>
    <row r="83" spans="2:7" x14ac:dyDescent="0.25">
      <c r="B83" s="6" t="s">
        <v>0</v>
      </c>
      <c r="G83" s="4"/>
    </row>
    <row r="84" spans="2:7" x14ac:dyDescent="0.25">
      <c r="B84" s="5"/>
      <c r="G84" s="4"/>
    </row>
    <row r="85" spans="2:7" ht="15.75" thickBot="1" x14ac:dyDescent="0.3">
      <c r="B85" s="3"/>
      <c r="C85" s="2"/>
      <c r="D85" s="2"/>
      <c r="E85" s="2"/>
      <c r="F85" s="2"/>
      <c r="G85" s="1"/>
    </row>
  </sheetData>
  <mergeCells count="7">
    <mergeCell ref="B44:G44"/>
    <mergeCell ref="B2:G2"/>
    <mergeCell ref="B3:G3"/>
    <mergeCell ref="B6:G6"/>
    <mergeCell ref="B24:G24"/>
    <mergeCell ref="B33:G33"/>
    <mergeCell ref="B38:G38"/>
  </mergeCells>
  <pageMargins left="0.19685039370078741" right="0.19685039370078741" top="0.19685039370078741" bottom="0.19685039370078741" header="0.31496062992125984" footer="0.31496062992125984"/>
  <pageSetup paperSize="9" scale="62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KPIs</vt:lpstr>
      <vt:lpstr>KPIs!Print_Area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Murarka</dc:creator>
  <cp:lastModifiedBy>Ram Gattani</cp:lastModifiedBy>
  <dcterms:created xsi:type="dcterms:W3CDTF">2023-05-04T14:21:26Z</dcterms:created>
  <dcterms:modified xsi:type="dcterms:W3CDTF">2023-05-06T12:39:25Z</dcterms:modified>
</cp:coreProperties>
</file>